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Resumo" sheetId="7" r:id="rId1"/>
    <sheet name="CCTS" sheetId="1" r:id="rId2"/>
    <sheet name="CCGT" sheetId="4" r:id="rId3"/>
    <sheet name="AT2" sheetId="5" r:id="rId4"/>
    <sheet name="Ambulatório" sheetId="6" r:id="rId5"/>
  </sheets>
  <calcPr calcId="145621"/>
</workbook>
</file>

<file path=xl/calcChain.xml><?xml version="1.0" encoding="utf-8"?>
<calcChain xmlns="http://schemas.openxmlformats.org/spreadsheetml/2006/main">
  <c r="E23" i="7" l="1"/>
  <c r="E22" i="7"/>
  <c r="E21" i="7"/>
  <c r="E20" i="7"/>
  <c r="E19" i="7"/>
  <c r="D23" i="7"/>
  <c r="D22" i="7"/>
  <c r="D21" i="7"/>
  <c r="D20" i="7"/>
  <c r="D19" i="7"/>
  <c r="C23" i="7"/>
  <c r="C22" i="7"/>
  <c r="C21" i="7"/>
  <c r="C20" i="7"/>
  <c r="C19" i="7"/>
  <c r="E18" i="7"/>
  <c r="E17" i="7"/>
  <c r="E16" i="7"/>
  <c r="E15" i="7"/>
  <c r="E14" i="7"/>
  <c r="D18" i="7"/>
  <c r="D17" i="7"/>
  <c r="D16" i="7"/>
  <c r="D15" i="7"/>
  <c r="D14" i="7"/>
  <c r="C18" i="7"/>
  <c r="C17" i="7"/>
  <c r="C16" i="7"/>
  <c r="C15" i="7"/>
  <c r="C14" i="7"/>
  <c r="E13" i="7"/>
  <c r="E12" i="7"/>
  <c r="E11" i="7"/>
  <c r="E10" i="7"/>
  <c r="E9" i="7"/>
  <c r="D13" i="7"/>
  <c r="C13" i="7"/>
  <c r="D12" i="7"/>
  <c r="C12" i="7"/>
  <c r="D11" i="7"/>
  <c r="C11" i="7"/>
  <c r="D10" i="7"/>
  <c r="C10" i="7"/>
  <c r="D9" i="7"/>
  <c r="C9" i="7"/>
  <c r="E8" i="7"/>
  <c r="D8" i="7"/>
  <c r="C8" i="7"/>
  <c r="E7" i="7"/>
  <c r="D7" i="7"/>
  <c r="C7" i="7"/>
  <c r="E6" i="7"/>
  <c r="D6" i="7"/>
  <c r="C6" i="7"/>
  <c r="E5" i="7"/>
  <c r="D5" i="7"/>
  <c r="C5" i="7"/>
  <c r="E4" i="7"/>
  <c r="D4" i="7"/>
  <c r="C4" i="7"/>
  <c r="G31" i="6" l="1"/>
  <c r="G30" i="6"/>
  <c r="G31" i="5"/>
  <c r="G30" i="5"/>
  <c r="G31" i="4"/>
  <c r="G30" i="4"/>
  <c r="G31" i="1"/>
  <c r="G30" i="1"/>
  <c r="G28" i="6" l="1"/>
  <c r="F28" i="6"/>
  <c r="E28" i="6"/>
  <c r="F24" i="6"/>
  <c r="E24" i="6"/>
  <c r="G24" i="6" s="1"/>
  <c r="F19" i="6"/>
  <c r="E19" i="6"/>
  <c r="F13" i="6"/>
  <c r="E13" i="6"/>
  <c r="G13" i="6" s="1"/>
  <c r="F8" i="6"/>
  <c r="E8" i="6"/>
  <c r="G28" i="5"/>
  <c r="F28" i="5"/>
  <c r="E28" i="5"/>
  <c r="F24" i="5"/>
  <c r="E24" i="5"/>
  <c r="G24" i="5" s="1"/>
  <c r="G13" i="5"/>
  <c r="F19" i="5"/>
  <c r="E19" i="5"/>
  <c r="G19" i="5" s="1"/>
  <c r="F13" i="5"/>
  <c r="E13" i="5"/>
  <c r="F8" i="5"/>
  <c r="E8" i="5"/>
  <c r="G28" i="4"/>
  <c r="G24" i="4"/>
  <c r="G19" i="4"/>
  <c r="G13" i="4"/>
  <c r="G8" i="4"/>
  <c r="G19" i="6" l="1"/>
  <c r="G8" i="6"/>
  <c r="G8" i="5"/>
  <c r="G28" i="1" l="1"/>
  <c r="G24" i="1"/>
  <c r="G19" i="1"/>
  <c r="G13" i="1"/>
  <c r="G8" i="1"/>
  <c r="F28" i="4"/>
  <c r="E28" i="4"/>
  <c r="F24" i="4"/>
  <c r="E24" i="4"/>
  <c r="F19" i="4"/>
  <c r="E19" i="4"/>
  <c r="F13" i="4"/>
  <c r="E13" i="4"/>
  <c r="F8" i="4"/>
  <c r="E8" i="4"/>
  <c r="F28" i="1"/>
  <c r="F24" i="1"/>
  <c r="F19" i="1"/>
  <c r="F13" i="1"/>
  <c r="E28" i="1"/>
  <c r="E24" i="1"/>
  <c r="E19" i="1"/>
  <c r="E13" i="1"/>
  <c r="F8" i="1"/>
  <c r="E8" i="1"/>
  <c r="A7" i="6" l="1"/>
  <c r="A9" i="6" s="1"/>
  <c r="A10" i="6" s="1"/>
  <c r="A7" i="5"/>
  <c r="A9" i="5" s="1"/>
  <c r="A10" i="5" s="1"/>
  <c r="A11" i="5" s="1"/>
  <c r="A12" i="5" s="1"/>
  <c r="A14" i="5" s="1"/>
  <c r="A15" i="5" s="1"/>
  <c r="A16" i="5" s="1"/>
  <c r="A17" i="5" s="1"/>
  <c r="A18" i="5" s="1"/>
  <c r="A20" i="5" s="1"/>
  <c r="A21" i="5" s="1"/>
  <c r="A22" i="5" s="1"/>
  <c r="A23" i="5" s="1"/>
  <c r="A25" i="5" s="1"/>
  <c r="A26" i="5" s="1"/>
  <c r="A27" i="5" s="1"/>
  <c r="A7" i="4"/>
  <c r="A9" i="4" s="1"/>
  <c r="A10" i="4" s="1"/>
  <c r="A11" i="4" s="1"/>
  <c r="A12" i="4" s="1"/>
  <c r="A14" i="4" s="1"/>
  <c r="A15" i="4" s="1"/>
  <c r="A16" i="4" s="1"/>
  <c r="A17" i="4" s="1"/>
  <c r="A18" i="4" s="1"/>
  <c r="A20" i="4" s="1"/>
  <c r="A21" i="4" s="1"/>
  <c r="A22" i="4" s="1"/>
  <c r="A23" i="4" s="1"/>
  <c r="A25" i="4" s="1"/>
  <c r="A26" i="4" s="1"/>
  <c r="A27" i="4" s="1"/>
  <c r="A7" i="1"/>
  <c r="A9" i="1" s="1"/>
  <c r="A10" i="1" s="1"/>
  <c r="A11" i="1" s="1"/>
  <c r="A12" i="1" s="1"/>
  <c r="A14" i="1" s="1"/>
  <c r="A15" i="1" s="1"/>
  <c r="A16" i="1" s="1"/>
  <c r="A17" i="1" s="1"/>
  <c r="A18" i="1" s="1"/>
  <c r="A11" i="6" l="1"/>
  <c r="A12" i="6" s="1"/>
  <c r="A20" i="1"/>
  <c r="A21" i="1" s="1"/>
  <c r="A22" i="1" s="1"/>
  <c r="A23" i="1" s="1"/>
  <c r="A25" i="1" s="1"/>
  <c r="A26" i="1" s="1"/>
  <c r="A27" i="1" s="1"/>
  <c r="A14" i="6" l="1"/>
  <c r="A15" i="6" s="1"/>
  <c r="A16" i="6" s="1"/>
  <c r="A17" i="6" s="1"/>
  <c r="A18" i="6" s="1"/>
  <c r="A20" i="6" s="1"/>
  <c r="A21" i="6" s="1"/>
  <c r="A22" i="6" s="1"/>
  <c r="A23" i="6" s="1"/>
  <c r="A25" i="6" s="1"/>
  <c r="A26" i="6" s="1"/>
  <c r="A27" i="6" s="1"/>
</calcChain>
</file>

<file path=xl/sharedStrings.xml><?xml version="1.0" encoding="utf-8"?>
<sst xmlns="http://schemas.openxmlformats.org/spreadsheetml/2006/main" count="95" uniqueCount="42">
  <si>
    <t>Data da Leitura</t>
  </si>
  <si>
    <t>Local: Edifício CCTS</t>
  </si>
  <si>
    <t>Horário</t>
  </si>
  <si>
    <t>Local: Edifício CCGT</t>
  </si>
  <si>
    <t>Local: Edifício AT2</t>
  </si>
  <si>
    <t>M³ Mensal A</t>
  </si>
  <si>
    <t>M³ Mensal B</t>
  </si>
  <si>
    <t>M³ Mensal Total (A+B)</t>
  </si>
  <si>
    <t>Controle Mensal de Consumo de Água</t>
  </si>
  <si>
    <t>M³ Mensal B (Reúso)</t>
  </si>
  <si>
    <t>Consumo Agosto</t>
  </si>
  <si>
    <t>Consumo Setembro</t>
  </si>
  <si>
    <t>Consumo Outubro</t>
  </si>
  <si>
    <t>Consumo Dezembro</t>
  </si>
  <si>
    <t>Consumo Novembro</t>
  </si>
  <si>
    <t xml:space="preserve">M³ Mensal B </t>
  </si>
  <si>
    <t>M³ Mensal A (Reúso)</t>
  </si>
  <si>
    <t xml:space="preserve">M³ Mensal A </t>
  </si>
  <si>
    <t>Local: Edifício DeACE (Ambulatório)</t>
  </si>
  <si>
    <t>Média (m³)</t>
  </si>
  <si>
    <t>Medição Hidrômetro A</t>
  </si>
  <si>
    <t>Medição Hidrômetro B (Reúso)</t>
  </si>
  <si>
    <t>Medição Hidrômetro A (Reúso)</t>
  </si>
  <si>
    <t>Medição Hidrômetro B</t>
  </si>
  <si>
    <t>Consumo Total A+B(m³)</t>
  </si>
  <si>
    <t>Consumo Total A+B (m³)</t>
  </si>
  <si>
    <t>CCTS</t>
  </si>
  <si>
    <t>Mês</t>
  </si>
  <si>
    <t>Edifício</t>
  </si>
  <si>
    <t>Setembro</t>
  </si>
  <si>
    <t>Agosto*</t>
  </si>
  <si>
    <t>Outubro</t>
  </si>
  <si>
    <t>Novembro</t>
  </si>
  <si>
    <t>Dezembro</t>
  </si>
  <si>
    <t>CCGT</t>
  </si>
  <si>
    <t>AT2</t>
  </si>
  <si>
    <t>Ambulatório</t>
  </si>
  <si>
    <t>Controle Mensal de Consumo de Água - 2017</t>
  </si>
  <si>
    <t>M³ Mensal Água Potável</t>
  </si>
  <si>
    <t>M³ Mensal Água Reúso</t>
  </si>
  <si>
    <t>M³ Mensal Total (Potável+Reúso)</t>
  </si>
  <si>
    <t>*período medido: 18/08 a 28/08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</si>
</sst>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1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2" fontId="1" fillId="0" borderId="2" xfId="0" applyNumberFormat="1" applyFont="1" applyBorder="1" applyAlignment="1">
      <alignment horizontal="center" vertical="center"/>
    </xf>
    <xf numFmtId="2" fontId="1" fillId="0" borderId="0" xfId="0" applyNumberFormat="1" applyFont="1"/>
    <xf numFmtId="20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2" xfId="0" quotePrefix="1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4" fontId="1" fillId="0" borderId="0" xfId="0" applyNumberFormat="1" applyFont="1"/>
    <xf numFmtId="2" fontId="2" fillId="2" borderId="2" xfId="0" quotePrefix="1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20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2" fontId="2" fillId="3" borderId="2" xfId="0" applyNumberFormat="1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right" vertical="center" wrapText="1"/>
    </xf>
    <xf numFmtId="14" fontId="2" fillId="2" borderId="3" xfId="0" applyNumberFormat="1" applyFont="1" applyFill="1" applyBorder="1" applyAlignment="1">
      <alignment horizontal="right" vertical="center"/>
    </xf>
    <xf numFmtId="14" fontId="2" fillId="2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4" fillId="0" borderId="13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/>
    <xf numFmtId="4" fontId="4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2" fontId="4" fillId="0" borderId="2" xfId="0" quotePrefix="1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2" fontId="4" fillId="0" borderId="0" xfId="0" applyNumberFormat="1" applyFont="1" applyFill="1"/>
    <xf numFmtId="4" fontId="4" fillId="0" borderId="15" xfId="0" applyNumberFormat="1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center" vertical="center"/>
    </xf>
    <xf numFmtId="2" fontId="4" fillId="0" borderId="7" xfId="0" quotePrefix="1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4" fontId="4" fillId="4" borderId="13" xfId="0" applyNumberFormat="1" applyFont="1" applyFill="1" applyBorder="1" applyAlignment="1">
      <alignment horizontal="center" vertical="center"/>
    </xf>
    <xf numFmtId="4" fontId="4" fillId="4" borderId="6" xfId="0" applyNumberFormat="1" applyFont="1" applyFill="1" applyBorder="1" applyAlignment="1">
      <alignment horizontal="center" vertical="center"/>
    </xf>
    <xf numFmtId="2" fontId="4" fillId="4" borderId="6" xfId="0" applyNumberFormat="1" applyFont="1" applyFill="1" applyBorder="1" applyAlignment="1">
      <alignment horizontal="center" vertical="center"/>
    </xf>
    <xf numFmtId="2" fontId="4" fillId="4" borderId="14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4" fontId="4" fillId="4" borderId="2" xfId="0" applyNumberFormat="1" applyFont="1" applyFill="1" applyBorder="1" applyAlignment="1">
      <alignment horizontal="center" vertical="center"/>
    </xf>
    <xf numFmtId="2" fontId="4" fillId="4" borderId="2" xfId="0" applyNumberFormat="1" applyFont="1" applyFill="1" applyBorder="1" applyAlignment="1">
      <alignment horizontal="center" vertical="center"/>
    </xf>
    <xf numFmtId="2" fontId="4" fillId="4" borderId="8" xfId="0" applyNumberFormat="1" applyFont="1" applyFill="1" applyBorder="1" applyAlignment="1">
      <alignment horizontal="center" vertical="center"/>
    </xf>
    <xf numFmtId="4" fontId="4" fillId="4" borderId="15" xfId="0" applyNumberFormat="1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horizontal="center" vertical="center"/>
    </xf>
    <xf numFmtId="2" fontId="4" fillId="4" borderId="7" xfId="0" applyNumberFormat="1" applyFont="1" applyFill="1" applyBorder="1" applyAlignment="1">
      <alignment horizontal="center" vertical="center"/>
    </xf>
    <xf numFmtId="2" fontId="4" fillId="4" borderId="16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2" fontId="4" fillId="0" borderId="4" xfId="0" quotePrefix="1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Controle Mensal de Consumo de Água </a:t>
            </a:r>
          </a:p>
          <a:p>
            <a:pPr>
              <a:defRPr/>
            </a:pPr>
            <a:r>
              <a:rPr lang="pt-BR"/>
              <a:t>Ano 2017</a:t>
            </a:r>
          </a:p>
        </c:rich>
      </c:tx>
      <c:layout>
        <c:manualLayout>
          <c:xMode val="edge"/>
          <c:yMode val="edge"/>
          <c:x val="0.12133576199149967"/>
          <c:y val="1.401664669938321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762809020457141"/>
          <c:y val="0.18654363288305315"/>
          <c:w val="0.55960988482996998"/>
          <c:h val="0.72072990308095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CCTS!$E$5</c:f>
              <c:strCache>
                <c:ptCount val="1"/>
                <c:pt idx="0">
                  <c:v>M³ Mensal A</c:v>
                </c:pt>
              </c:strCache>
            </c:strRef>
          </c:tx>
          <c:invertIfNegative val="0"/>
          <c:val>
            <c:numRef>
              <c:f>(CCTS!$E$8,CCTS!$E$13,CCTS!$E$19,CCTS!$E$24,CCTS!$E$28)</c:f>
              <c:numCache>
                <c:formatCode>0.00</c:formatCode>
                <c:ptCount val="5"/>
                <c:pt idx="0">
                  <c:v>1.789999999999992</c:v>
                </c:pt>
                <c:pt idx="1">
                  <c:v>9.8300000000000125</c:v>
                </c:pt>
                <c:pt idx="2">
                  <c:v>11.589999999999975</c:v>
                </c:pt>
                <c:pt idx="3">
                  <c:v>7.710000000000008</c:v>
                </c:pt>
                <c:pt idx="4">
                  <c:v>7.210000000000008</c:v>
                </c:pt>
              </c:numCache>
            </c:numRef>
          </c:val>
        </c:ser>
        <c:ser>
          <c:idx val="1"/>
          <c:order val="1"/>
          <c:tx>
            <c:strRef>
              <c:f>CCTS!$F$5</c:f>
              <c:strCache>
                <c:ptCount val="1"/>
                <c:pt idx="0">
                  <c:v>M³ Mensal B (Reúso)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C00000"/>
              </a:solidFill>
            </c:spPr>
          </c:dPt>
          <c:val>
            <c:numRef>
              <c:f>(CCTS!$F$8,CCTS!$F$13,CCTS!$F$19,CCTS!$F$24,CCTS!$F$28)</c:f>
              <c:numCache>
                <c:formatCode>0.00</c:formatCode>
                <c:ptCount val="5"/>
                <c:pt idx="0">
                  <c:v>10.400000000000091</c:v>
                </c:pt>
                <c:pt idx="1">
                  <c:v>22.919999999999845</c:v>
                </c:pt>
                <c:pt idx="2">
                  <c:v>26.320000000000164</c:v>
                </c:pt>
                <c:pt idx="3">
                  <c:v>15.029999999999973</c:v>
                </c:pt>
                <c:pt idx="4">
                  <c:v>37.950000000000045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7341440"/>
        <c:axId val="77343360"/>
      </c:barChart>
      <c:catAx>
        <c:axId val="77341440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Meses</a:t>
                </a:r>
              </a:p>
            </c:rich>
          </c:tx>
          <c:layout>
            <c:manualLayout>
              <c:xMode val="edge"/>
              <c:yMode val="edge"/>
              <c:x val="0.37595907928388744"/>
              <c:y val="0.9528290253033429"/>
            </c:manualLayout>
          </c:layout>
          <c:overlay val="0"/>
        </c:title>
        <c:numFmt formatCode="[$-416]mmm\-yy;@" sourceLinked="0"/>
        <c:majorTickMark val="out"/>
        <c:minorTickMark val="none"/>
        <c:tickLblPos val="nextTo"/>
        <c:crossAx val="77343360"/>
        <c:crosses val="autoZero"/>
        <c:auto val="0"/>
        <c:lblAlgn val="ctr"/>
        <c:lblOffset val="100"/>
        <c:noMultiLvlLbl val="0"/>
      </c:catAx>
      <c:valAx>
        <c:axId val="773433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Metros cúbicos de água</a:t>
                </a:r>
              </a:p>
            </c:rich>
          </c:tx>
          <c:layout>
            <c:manualLayout>
              <c:xMode val="edge"/>
              <c:yMode val="edge"/>
              <c:x val="2.0592259684162024E-2"/>
              <c:y val="0.41511721883696884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77341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429708577253808"/>
          <c:y val="0.46185920199877623"/>
          <c:w val="0.19275099286811051"/>
          <c:h val="0.11246906406539135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Controle Mensal de Consumo de Água</a:t>
            </a:r>
          </a:p>
          <a:p>
            <a:pPr>
              <a:defRPr/>
            </a:pPr>
            <a:r>
              <a:rPr lang="pt-BR" sz="1400"/>
              <a:t>Ano</a:t>
            </a:r>
            <a:r>
              <a:rPr lang="pt-BR" sz="1400" baseline="0"/>
              <a:t> 2017</a:t>
            </a:r>
            <a:endParaRPr lang="pt-BR" sz="1400"/>
          </a:p>
        </c:rich>
      </c:tx>
      <c:layout>
        <c:manualLayout>
          <c:xMode val="edge"/>
          <c:yMode val="edge"/>
          <c:x val="0.1325123786229516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475830439155376"/>
          <c:y val="0.13221553379664316"/>
          <c:w val="0.52780376111541893"/>
          <c:h val="0.72608237756052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CCGT!$E$5</c:f>
              <c:strCache>
                <c:ptCount val="1"/>
                <c:pt idx="0">
                  <c:v>M³ Mensal A (Reúso)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val>
            <c:numRef>
              <c:f>(CCGT!$E$8,CCGT!$E$13,CCGT!$E$19,CCGT!$E$24,CCGT!$E$28)</c:f>
              <c:numCache>
                <c:formatCode>0.00</c:formatCode>
                <c:ptCount val="5"/>
                <c:pt idx="0">
                  <c:v>5.2400000000000091</c:v>
                </c:pt>
                <c:pt idx="1">
                  <c:v>20.190000000000055</c:v>
                </c:pt>
                <c:pt idx="2">
                  <c:v>27.289999999999964</c:v>
                </c:pt>
                <c:pt idx="3">
                  <c:v>21.180000000000064</c:v>
                </c:pt>
                <c:pt idx="4">
                  <c:v>17.680000000000064</c:v>
                </c:pt>
              </c:numCache>
            </c:numRef>
          </c:val>
        </c:ser>
        <c:ser>
          <c:idx val="1"/>
          <c:order val="1"/>
          <c:tx>
            <c:strRef>
              <c:f>CCGT!$F$5</c:f>
              <c:strCache>
                <c:ptCount val="1"/>
                <c:pt idx="0">
                  <c:v>M³ Mensal B 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dPt>
          <c:val>
            <c:numRef>
              <c:f>(CCGT!$F$8,CCGT!$F$13,CCGT!$F$19,CCGT!$F$24,CCGT!$F$28)</c:f>
              <c:numCache>
                <c:formatCode>0.00</c:formatCode>
                <c:ptCount val="5"/>
                <c:pt idx="0">
                  <c:v>2.2799999999999727</c:v>
                </c:pt>
                <c:pt idx="1">
                  <c:v>11.370000000000005</c:v>
                </c:pt>
                <c:pt idx="2">
                  <c:v>14.389999999999986</c:v>
                </c:pt>
                <c:pt idx="3">
                  <c:v>8.6299999999999955</c:v>
                </c:pt>
                <c:pt idx="4">
                  <c:v>7.6400000000000432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7386112"/>
        <c:axId val="77388032"/>
      </c:barChart>
      <c:catAx>
        <c:axId val="7738611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Meses</a:t>
                </a:r>
              </a:p>
            </c:rich>
          </c:tx>
          <c:layout>
            <c:manualLayout>
              <c:xMode val="edge"/>
              <c:yMode val="edge"/>
              <c:x val="0.36714404369384107"/>
              <c:y val="0.90976552348792361"/>
            </c:manualLayout>
          </c:layout>
          <c:overlay val="0"/>
        </c:title>
        <c:majorTickMark val="out"/>
        <c:minorTickMark val="none"/>
        <c:tickLblPos val="nextTo"/>
        <c:crossAx val="77388032"/>
        <c:crosses val="autoZero"/>
        <c:auto val="1"/>
        <c:lblAlgn val="ctr"/>
        <c:lblOffset val="100"/>
        <c:noMultiLvlLbl val="0"/>
      </c:catAx>
      <c:valAx>
        <c:axId val="773880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Métros</a:t>
                </a:r>
                <a:r>
                  <a:rPr lang="pt-BR" baseline="0"/>
                  <a:t> cúblicos de água</a:t>
                </a:r>
                <a:endParaRPr lang="pt-BR"/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773861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Controle</a:t>
            </a:r>
            <a:r>
              <a:rPr lang="pt-BR" sz="1400" baseline="0"/>
              <a:t> Mensal de Consumo de Água</a:t>
            </a:r>
          </a:p>
          <a:p>
            <a:pPr>
              <a:defRPr/>
            </a:pPr>
            <a:r>
              <a:rPr lang="pt-BR" sz="1400" baseline="0"/>
              <a:t>Ano 2017</a:t>
            </a:r>
            <a:endParaRPr lang="pt-BR" sz="1400"/>
          </a:p>
        </c:rich>
      </c:tx>
      <c:layout>
        <c:manualLayout>
          <c:xMode val="edge"/>
          <c:yMode val="edge"/>
          <c:x val="0.18458658267716535"/>
          <c:y val="1.539201772384781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852451443569553"/>
          <c:y val="0.1812507044575041"/>
          <c:w val="0.54827590551181105"/>
          <c:h val="0.63384631979280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'AT2'!$E$5</c:f>
              <c:strCache>
                <c:ptCount val="1"/>
                <c:pt idx="0">
                  <c:v>M³ Mensal A (Reúso)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val>
            <c:numRef>
              <c:f>('AT2'!$E$8,'AT2'!$E$13,'AT2'!$E$19,'AT2'!$E$24,'AT2'!$E$28)</c:f>
              <c:numCache>
                <c:formatCode>0.00</c:formatCode>
                <c:ptCount val="5"/>
                <c:pt idx="0">
                  <c:v>15.050000000000182</c:v>
                </c:pt>
                <c:pt idx="1">
                  <c:v>77.9399999999996</c:v>
                </c:pt>
                <c:pt idx="2">
                  <c:v>88.430000000000291</c:v>
                </c:pt>
                <c:pt idx="3">
                  <c:v>59</c:v>
                </c:pt>
                <c:pt idx="4">
                  <c:v>40.5600000000004</c:v>
                </c:pt>
              </c:numCache>
            </c:numRef>
          </c:val>
        </c:ser>
        <c:ser>
          <c:idx val="1"/>
          <c:order val="1"/>
          <c:tx>
            <c:strRef>
              <c:f>'AT2'!$F$5</c:f>
              <c:strCache>
                <c:ptCount val="1"/>
                <c:pt idx="0">
                  <c:v>M³ Mensal B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val>
            <c:numRef>
              <c:f>('AT2'!$F$8,'AT2'!$F$13,'AT2'!$F$19,'AT2'!$F$24,'AT2'!$F$28)</c:f>
              <c:numCache>
                <c:formatCode>0.00</c:formatCode>
                <c:ptCount val="5"/>
                <c:pt idx="0">
                  <c:v>0.17000000000000171</c:v>
                </c:pt>
                <c:pt idx="1">
                  <c:v>1.3500000000000085</c:v>
                </c:pt>
                <c:pt idx="2">
                  <c:v>1.0600000000000023</c:v>
                </c:pt>
                <c:pt idx="3">
                  <c:v>2</c:v>
                </c:pt>
                <c:pt idx="4">
                  <c:v>2.5599999999999881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7724672"/>
        <c:axId val="77931648"/>
      </c:barChart>
      <c:catAx>
        <c:axId val="7772467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Meses</a:t>
                </a:r>
              </a:p>
            </c:rich>
          </c:tx>
          <c:layout>
            <c:manualLayout>
              <c:xMode val="edge"/>
              <c:yMode val="edge"/>
              <c:x val="0.35971180477175929"/>
              <c:y val="0.89182346472316487"/>
            </c:manualLayout>
          </c:layout>
          <c:overlay val="0"/>
        </c:title>
        <c:majorTickMark val="out"/>
        <c:minorTickMark val="none"/>
        <c:tickLblPos val="nextTo"/>
        <c:crossAx val="77931648"/>
        <c:crosses val="autoZero"/>
        <c:auto val="1"/>
        <c:lblAlgn val="ctr"/>
        <c:lblOffset val="100"/>
        <c:noMultiLvlLbl val="0"/>
      </c:catAx>
      <c:valAx>
        <c:axId val="779316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Metros cúblicos de água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777246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Controle</a:t>
            </a:r>
            <a:r>
              <a:rPr lang="pt-BR" sz="1400" baseline="0"/>
              <a:t> Mensal de Consumo de Água</a:t>
            </a:r>
          </a:p>
          <a:p>
            <a:pPr>
              <a:defRPr/>
            </a:pPr>
            <a:r>
              <a:rPr lang="pt-BR" sz="1400" baseline="0"/>
              <a:t>Ano 2017</a:t>
            </a:r>
            <a:endParaRPr lang="pt-BR" sz="1400"/>
          </a:p>
        </c:rich>
      </c:tx>
      <c:layout>
        <c:manualLayout>
          <c:xMode val="edge"/>
          <c:yMode val="edge"/>
          <c:x val="0.18679422804108251"/>
          <c:y val="9.060021572838769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429232428420671"/>
          <c:y val="0.15130996973334526"/>
          <c:w val="0.60282645081735908"/>
          <c:h val="0.742833784511310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Ambulatório!$E$5</c:f>
              <c:strCache>
                <c:ptCount val="1"/>
                <c:pt idx="0">
                  <c:v>M³ Mensal A 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val>
            <c:numRef>
              <c:f>(Ambulatório!$E$8,Ambulatório!$E$13,Ambulatório!$E$19,Ambulatório!$E$24,Ambulatório!$E$28)</c:f>
              <c:numCache>
                <c:formatCode>0.00</c:formatCode>
                <c:ptCount val="5"/>
                <c:pt idx="0">
                  <c:v>0.59000000000000341</c:v>
                </c:pt>
                <c:pt idx="1">
                  <c:v>3.2900000000000063</c:v>
                </c:pt>
                <c:pt idx="2">
                  <c:v>2.8799999999999955</c:v>
                </c:pt>
                <c:pt idx="3">
                  <c:v>2.3900000000000006</c:v>
                </c:pt>
                <c:pt idx="4">
                  <c:v>1.2099999999999937</c:v>
                </c:pt>
              </c:numCache>
            </c:numRef>
          </c:val>
        </c:ser>
        <c:ser>
          <c:idx val="1"/>
          <c:order val="1"/>
          <c:tx>
            <c:strRef>
              <c:f>Ambulatório!$F$5</c:f>
              <c:strCache>
                <c:ptCount val="1"/>
                <c:pt idx="0">
                  <c:v>M³ Mensal B (Reúso)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val>
            <c:numRef>
              <c:f>(Ambulatório!$F$8,Ambulatório!$F$13,Ambulatório!$F$19,Ambulatório!$F$24,Ambulatório!$F$28)</c:f>
              <c:numCache>
                <c:formatCode>0.00</c:formatCode>
                <c:ptCount val="5"/>
                <c:pt idx="0">
                  <c:v>0.17000000000001592</c:v>
                </c:pt>
                <c:pt idx="1">
                  <c:v>1.0999999999999943</c:v>
                </c:pt>
                <c:pt idx="2">
                  <c:v>1.4799999999999898</c:v>
                </c:pt>
                <c:pt idx="3">
                  <c:v>0.98000000000001819</c:v>
                </c:pt>
                <c:pt idx="4">
                  <c:v>0.50999999999999091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688448"/>
        <c:axId val="79690368"/>
      </c:barChart>
      <c:catAx>
        <c:axId val="7968844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Meses</a:t>
                </a:r>
              </a:p>
            </c:rich>
          </c:tx>
          <c:layout>
            <c:manualLayout>
              <c:xMode val="edge"/>
              <c:yMode val="edge"/>
              <c:x val="0.41351114615827661"/>
              <c:y val="0.94246386929979586"/>
            </c:manualLayout>
          </c:layout>
          <c:overlay val="0"/>
        </c:title>
        <c:majorTickMark val="out"/>
        <c:minorTickMark val="none"/>
        <c:tickLblPos val="nextTo"/>
        <c:crossAx val="79690368"/>
        <c:crosses val="autoZero"/>
        <c:auto val="1"/>
        <c:lblAlgn val="ctr"/>
        <c:lblOffset val="100"/>
        <c:noMultiLvlLbl val="0"/>
      </c:catAx>
      <c:valAx>
        <c:axId val="796903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Métros</a:t>
                </a:r>
                <a:r>
                  <a:rPr lang="pt-BR" baseline="0"/>
                  <a:t> cúbicos de água</a:t>
                </a:r>
                <a:endParaRPr lang="pt-BR"/>
              </a:p>
            </c:rich>
          </c:tx>
          <c:layout>
            <c:manualLayout>
              <c:xMode val="edge"/>
              <c:yMode val="edge"/>
              <c:x val="4.0834483318451173E-2"/>
              <c:y val="0.36533169666381948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796884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221195</xdr:colOff>
      <xdr:row>6</xdr:row>
      <xdr:rowOff>17318</xdr:rowOff>
    </xdr:from>
    <xdr:to>
      <xdr:col>19</xdr:col>
      <xdr:colOff>259772</xdr:colOff>
      <xdr:row>22</xdr:row>
      <xdr:rowOff>83343</xdr:rowOff>
    </xdr:to>
    <xdr:graphicFrame macro="">
      <xdr:nvGraphicFramePr>
        <xdr:cNvPr id="10" name="Gráfico 9" title="Controle Mensal de Consumo de Água 20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0.23315</cdr:x>
      <cdr:y>0.01406</cdr:y>
    </cdr:from>
    <cdr:to>
      <cdr:x>0.68852</cdr:x>
      <cdr:y>0.09283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219200" y="47625"/>
          <a:ext cx="23812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0.14424</cdr:x>
      <cdr:y>0.90631</cdr:y>
    </cdr:from>
    <cdr:to>
      <cdr:x>0.23129</cdr:x>
      <cdr:y>0.94079</cdr:y>
    </cdr:to>
    <cdr:sp macro="" textlink="">
      <cdr:nvSpPr>
        <cdr:cNvPr id="7" name="CaixaDeTexto 6"/>
        <cdr:cNvSpPr txBox="1"/>
      </cdr:nvSpPr>
      <cdr:spPr>
        <a:xfrm xmlns:a="http://schemas.openxmlformats.org/drawingml/2006/main">
          <a:off x="955972" y="4534568"/>
          <a:ext cx="576874" cy="172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Agosto</a:t>
          </a:r>
        </a:p>
      </cdr:txBody>
    </cdr:sp>
  </cdr:relSizeAnchor>
  <cdr:relSizeAnchor xmlns:cdr="http://schemas.openxmlformats.org/drawingml/2006/chartDrawing">
    <cdr:from>
      <cdr:x>0.24781</cdr:x>
      <cdr:y>0.90888</cdr:y>
    </cdr:from>
    <cdr:to>
      <cdr:x>0.35877</cdr:x>
      <cdr:y>0.94046</cdr:y>
    </cdr:to>
    <cdr:sp macro="" textlink="">
      <cdr:nvSpPr>
        <cdr:cNvPr id="8" name="CaixaDeTexto 7"/>
        <cdr:cNvSpPr txBox="1"/>
      </cdr:nvSpPr>
      <cdr:spPr>
        <a:xfrm xmlns:a="http://schemas.openxmlformats.org/drawingml/2006/main">
          <a:off x="1642375" y="4547449"/>
          <a:ext cx="735361" cy="1579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Setembro</a:t>
          </a:r>
        </a:p>
      </cdr:txBody>
    </cdr:sp>
  </cdr:relSizeAnchor>
  <cdr:relSizeAnchor xmlns:cdr="http://schemas.openxmlformats.org/drawingml/2006/chartDrawing">
    <cdr:from>
      <cdr:x>0.3668</cdr:x>
      <cdr:y>0.90731</cdr:y>
    </cdr:from>
    <cdr:to>
      <cdr:x>0.46045</cdr:x>
      <cdr:y>0.94592</cdr:y>
    </cdr:to>
    <cdr:sp macro="" textlink="">
      <cdr:nvSpPr>
        <cdr:cNvPr id="9" name="CaixaDeTexto 8"/>
        <cdr:cNvSpPr txBox="1"/>
      </cdr:nvSpPr>
      <cdr:spPr>
        <a:xfrm xmlns:a="http://schemas.openxmlformats.org/drawingml/2006/main">
          <a:off x="2430916" y="4539548"/>
          <a:ext cx="620671" cy="1931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Outubro</a:t>
          </a:r>
        </a:p>
      </cdr:txBody>
    </cdr:sp>
  </cdr:relSizeAnchor>
  <cdr:relSizeAnchor xmlns:cdr="http://schemas.openxmlformats.org/drawingml/2006/chartDrawing">
    <cdr:from>
      <cdr:x>0.47103</cdr:x>
      <cdr:y>0.90731</cdr:y>
    </cdr:from>
    <cdr:to>
      <cdr:x>0.58332</cdr:x>
      <cdr:y>0.94116</cdr:y>
    </cdr:to>
    <cdr:sp macro="" textlink="">
      <cdr:nvSpPr>
        <cdr:cNvPr id="11" name="CaixaDeTexto 10"/>
        <cdr:cNvSpPr txBox="1"/>
      </cdr:nvSpPr>
      <cdr:spPr>
        <a:xfrm xmlns:a="http://schemas.openxmlformats.org/drawingml/2006/main">
          <a:off x="3121755" y="4539548"/>
          <a:ext cx="744141" cy="169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Novembro</a:t>
          </a:r>
        </a:p>
      </cdr:txBody>
    </cdr:sp>
  </cdr:relSizeAnchor>
  <cdr:relSizeAnchor xmlns:cdr="http://schemas.openxmlformats.org/drawingml/2006/chartDrawing">
    <cdr:from>
      <cdr:x>0.58062</cdr:x>
      <cdr:y>0.9085</cdr:y>
    </cdr:from>
    <cdr:to>
      <cdr:x>0.692</cdr:x>
      <cdr:y>0.94422</cdr:y>
    </cdr:to>
    <cdr:sp macro="" textlink="">
      <cdr:nvSpPr>
        <cdr:cNvPr id="12" name="CaixaDeTexto 11"/>
        <cdr:cNvSpPr txBox="1"/>
      </cdr:nvSpPr>
      <cdr:spPr>
        <a:xfrm xmlns:a="http://schemas.openxmlformats.org/drawingml/2006/main">
          <a:off x="3848036" y="4545502"/>
          <a:ext cx="738188" cy="1787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Dezembro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95249</xdr:colOff>
      <xdr:row>4</xdr:row>
      <xdr:rowOff>319086</xdr:rowOff>
    </xdr:from>
    <xdr:to>
      <xdr:col>17</xdr:col>
      <xdr:colOff>409575</xdr:colOff>
      <xdr:row>20</xdr:row>
      <xdr:rowOff>152400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0.23861</cdr:x>
      <cdr:y>0.86346</cdr:y>
    </cdr:from>
    <cdr:to>
      <cdr:x>0.36758</cdr:x>
      <cdr:y>0.89567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389966" y="3371458"/>
          <a:ext cx="751264" cy="125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Setembro</a:t>
          </a:r>
        </a:p>
      </cdr:txBody>
    </cdr:sp>
  </cdr:relSizeAnchor>
  <cdr:relSizeAnchor xmlns:cdr="http://schemas.openxmlformats.org/drawingml/2006/chartDrawing">
    <cdr:from>
      <cdr:x>0.35121</cdr:x>
      <cdr:y>0.85837</cdr:y>
    </cdr:from>
    <cdr:to>
      <cdr:x>0.46006</cdr:x>
      <cdr:y>0.89775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2026332" y="3436505"/>
          <a:ext cx="628035" cy="1576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Outubro</a:t>
          </a:r>
        </a:p>
      </cdr:txBody>
    </cdr:sp>
  </cdr:relSizeAnchor>
  <cdr:relSizeAnchor xmlns:cdr="http://schemas.openxmlformats.org/drawingml/2006/chartDrawing">
    <cdr:from>
      <cdr:x>0.44668</cdr:x>
      <cdr:y>0.85837</cdr:y>
    </cdr:from>
    <cdr:to>
      <cdr:x>0.57718</cdr:x>
      <cdr:y>0.8929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2601984" y="3351560"/>
          <a:ext cx="760234" cy="1348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Novembro</a:t>
          </a:r>
        </a:p>
      </cdr:txBody>
    </cdr:sp>
  </cdr:relSizeAnchor>
  <cdr:relSizeAnchor xmlns:cdr="http://schemas.openxmlformats.org/drawingml/2006/chartDrawing">
    <cdr:from>
      <cdr:x>0.55653</cdr:x>
      <cdr:y>0.85958</cdr:y>
    </cdr:from>
    <cdr:to>
      <cdr:x>0.68599</cdr:x>
      <cdr:y>0.89602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3241917" y="3356300"/>
          <a:ext cx="754153" cy="1422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Dezembro</a:t>
          </a:r>
        </a:p>
      </cdr:txBody>
    </cdr:sp>
  </cdr:relSizeAnchor>
  <cdr:relSizeAnchor xmlns:cdr="http://schemas.openxmlformats.org/drawingml/2006/chartDrawing">
    <cdr:from>
      <cdr:x>0.1405</cdr:x>
      <cdr:y>0.85649</cdr:y>
    </cdr:from>
    <cdr:to>
      <cdr:x>0.2378</cdr:x>
      <cdr:y>0.89615</cdr:y>
    </cdr:to>
    <cdr:sp macro="" textlink="">
      <cdr:nvSpPr>
        <cdr:cNvPr id="6" name="CaixaDeTexto 5"/>
        <cdr:cNvSpPr txBox="1"/>
      </cdr:nvSpPr>
      <cdr:spPr>
        <a:xfrm xmlns:a="http://schemas.openxmlformats.org/drawingml/2006/main">
          <a:off x="818466" y="3344243"/>
          <a:ext cx="566742" cy="1548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Agosto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350693</xdr:colOff>
      <xdr:row>5</xdr:row>
      <xdr:rowOff>29441</xdr:rowOff>
    </xdr:from>
    <xdr:to>
      <xdr:col>18</xdr:col>
      <xdr:colOff>207817</xdr:colOff>
      <xdr:row>18</xdr:row>
      <xdr:rowOff>110403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0.24751</cdr:x>
      <cdr:y>0.81821</cdr:y>
    </cdr:from>
    <cdr:to>
      <cdr:x>0.37348</cdr:x>
      <cdr:y>0.85651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469820" y="2716012"/>
          <a:ext cx="748105" cy="1271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Setembro</a:t>
          </a:r>
        </a:p>
      </cdr:txBody>
    </cdr:sp>
  </cdr:relSizeAnchor>
  <cdr:relSizeAnchor xmlns:cdr="http://schemas.openxmlformats.org/drawingml/2006/chartDrawing">
    <cdr:from>
      <cdr:x>0.3575</cdr:x>
      <cdr:y>0.81215</cdr:y>
    </cdr:from>
    <cdr:to>
      <cdr:x>0.46382</cdr:x>
      <cdr:y>0.85899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2122978" y="2695892"/>
          <a:ext cx="631429" cy="1555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Outubro</a:t>
          </a:r>
        </a:p>
      </cdr:txBody>
    </cdr:sp>
  </cdr:relSizeAnchor>
  <cdr:relSizeAnchor xmlns:cdr="http://schemas.openxmlformats.org/drawingml/2006/chartDrawing">
    <cdr:from>
      <cdr:x>0.45815</cdr:x>
      <cdr:y>0.81215</cdr:y>
    </cdr:from>
    <cdr:to>
      <cdr:x>0.58563</cdr:x>
      <cdr:y>0.85322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2720703" y="2695892"/>
          <a:ext cx="757037" cy="1363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Novembro</a:t>
          </a:r>
        </a:p>
      </cdr:txBody>
    </cdr:sp>
  </cdr:relSizeAnchor>
  <cdr:relSizeAnchor xmlns:cdr="http://schemas.openxmlformats.org/drawingml/2006/chartDrawing">
    <cdr:from>
      <cdr:x>0.57163</cdr:x>
      <cdr:y>0.81138</cdr:y>
    </cdr:from>
    <cdr:to>
      <cdr:x>0.69809</cdr:x>
      <cdr:y>0.85473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3394580" y="2693358"/>
          <a:ext cx="750982" cy="1438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Dezembro</a:t>
          </a:r>
        </a:p>
      </cdr:txBody>
    </cdr:sp>
  </cdr:relSizeAnchor>
  <cdr:relSizeAnchor xmlns:cdr="http://schemas.openxmlformats.org/drawingml/2006/chartDrawing">
    <cdr:from>
      <cdr:x>0.15168</cdr:x>
      <cdr:y>0.80992</cdr:y>
    </cdr:from>
    <cdr:to>
      <cdr:x>0.24671</cdr:x>
      <cdr:y>0.85708</cdr:y>
    </cdr:to>
    <cdr:sp macro="" textlink="">
      <cdr:nvSpPr>
        <cdr:cNvPr id="6" name="CaixaDeTexto 5"/>
        <cdr:cNvSpPr txBox="1"/>
      </cdr:nvSpPr>
      <cdr:spPr>
        <a:xfrm xmlns:a="http://schemas.openxmlformats.org/drawingml/2006/main">
          <a:off x="900723" y="2688493"/>
          <a:ext cx="564359" cy="1565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Agosto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304799</xdr:colOff>
      <xdr:row>5</xdr:row>
      <xdr:rowOff>61912</xdr:rowOff>
    </xdr:from>
    <xdr:to>
      <xdr:col>19</xdr:col>
      <xdr:colOff>66674</xdr:colOff>
      <xdr:row>22</xdr:row>
      <xdr:rowOff>57150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0.26786</cdr:x>
      <cdr:y>0.8975</cdr:y>
    </cdr:from>
    <cdr:to>
      <cdr:x>0.38315</cdr:x>
      <cdr:y>0.92797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732407" y="3774235"/>
          <a:ext cx="745588" cy="1281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Setembro</a:t>
          </a:r>
        </a:p>
      </cdr:txBody>
    </cdr:sp>
  </cdr:relSizeAnchor>
  <cdr:relSizeAnchor xmlns:cdr="http://schemas.openxmlformats.org/drawingml/2006/chartDrawing">
    <cdr:from>
      <cdr:x>0.3965</cdr:x>
      <cdr:y>0.89494</cdr:y>
    </cdr:from>
    <cdr:to>
      <cdr:x>0.4938</cdr:x>
      <cdr:y>0.93221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2564342" y="3763482"/>
          <a:ext cx="629304" cy="1567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Outubro</a:t>
          </a:r>
        </a:p>
      </cdr:txBody>
    </cdr:sp>
  </cdr:relSizeAnchor>
  <cdr:relSizeAnchor xmlns:cdr="http://schemas.openxmlformats.org/drawingml/2006/chartDrawing">
    <cdr:from>
      <cdr:x>0.5107</cdr:x>
      <cdr:y>0.89494</cdr:y>
    </cdr:from>
    <cdr:to>
      <cdr:x>0.62736</cdr:x>
      <cdr:y>0.92761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02931" y="3763482"/>
          <a:ext cx="754489" cy="137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Novembro</a:t>
          </a:r>
        </a:p>
      </cdr:txBody>
    </cdr:sp>
  </cdr:relSizeAnchor>
  <cdr:relSizeAnchor xmlns:cdr="http://schemas.openxmlformats.org/drawingml/2006/chartDrawing">
    <cdr:from>
      <cdr:x>0.6278</cdr:x>
      <cdr:y>0.89433</cdr:y>
    </cdr:from>
    <cdr:to>
      <cdr:x>0.74352</cdr:x>
      <cdr:y>0.92881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4060265" y="3760928"/>
          <a:ext cx="748455" cy="1450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Dezembro</a:t>
          </a:r>
        </a:p>
      </cdr:txBody>
    </cdr:sp>
  </cdr:relSizeAnchor>
  <cdr:relSizeAnchor xmlns:cdr="http://schemas.openxmlformats.org/drawingml/2006/chartDrawing">
    <cdr:from>
      <cdr:x>0.15808</cdr:x>
      <cdr:y>0.89317</cdr:y>
    </cdr:from>
    <cdr:to>
      <cdr:x>0.24504</cdr:x>
      <cdr:y>0.93069</cdr:y>
    </cdr:to>
    <cdr:sp macro="" textlink="">
      <cdr:nvSpPr>
        <cdr:cNvPr id="6" name="CaixaDeTexto 5"/>
        <cdr:cNvSpPr txBox="1"/>
      </cdr:nvSpPr>
      <cdr:spPr>
        <a:xfrm xmlns:a="http://schemas.openxmlformats.org/drawingml/2006/main">
          <a:off x="1022350" y="3756025"/>
          <a:ext cx="562460" cy="1577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900">
              <a:latin typeface="Arial" panose="020B0604020202020204" pitchFamily="34" charset="0"/>
              <a:cs typeface="Arial" panose="020B0604020202020204" pitchFamily="34" charset="0"/>
            </a:rPr>
            <a:t>Agosto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zoomScale="110" zoomScaleNormal="110" workbookViewId="0">
      <selection activeCell="H20" sqref="H20"/>
    </sheetView>
  </sheetViews>
  <sheetFormatPr defaultRowHeight="15" customHeight="1" x14ac:dyDescent="0.2"/>
  <cols>
    <col min="1" max="1" width="15.7109375" style="44" customWidth="1"/>
    <col min="2" max="2" width="20.7109375" style="44" customWidth="1"/>
    <col min="3" max="5" width="15.7109375" style="44" customWidth="1"/>
    <col min="6" max="16384" width="9.140625" style="44"/>
  </cols>
  <sheetData>
    <row r="1" spans="1:13" ht="15" customHeight="1" x14ac:dyDescent="0.2">
      <c r="A1" s="43" t="s">
        <v>37</v>
      </c>
      <c r="B1" s="43"/>
      <c r="C1" s="43"/>
      <c r="D1" s="43"/>
      <c r="E1" s="43"/>
    </row>
    <row r="3" spans="1:13" s="45" customFormat="1" ht="32.1" customHeight="1" thickBot="1" x14ac:dyDescent="0.3">
      <c r="A3" s="40" t="s">
        <v>28</v>
      </c>
      <c r="B3" s="41" t="s">
        <v>27</v>
      </c>
      <c r="C3" s="41" t="s">
        <v>38</v>
      </c>
      <c r="D3" s="41" t="s">
        <v>39</v>
      </c>
      <c r="E3" s="42" t="s">
        <v>40</v>
      </c>
      <c r="G3" s="46"/>
      <c r="H3" s="46"/>
      <c r="I3" s="46"/>
      <c r="J3" s="46"/>
      <c r="K3" s="46"/>
      <c r="L3" s="46"/>
      <c r="M3" s="46"/>
    </row>
    <row r="4" spans="1:13" ht="20.100000000000001" customHeight="1" x14ac:dyDescent="0.2">
      <c r="A4" s="47" t="s">
        <v>26</v>
      </c>
      <c r="B4" s="48" t="s">
        <v>30</v>
      </c>
      <c r="C4" s="49">
        <f>CCTS!E8</f>
        <v>1.789999999999992</v>
      </c>
      <c r="D4" s="49">
        <f>CCTS!F8</f>
        <v>10.400000000000091</v>
      </c>
      <c r="E4" s="50">
        <f>CCTS!G8</f>
        <v>12.190000000000083</v>
      </c>
      <c r="G4" s="51"/>
      <c r="H4" s="51"/>
      <c r="I4" s="51"/>
      <c r="J4" s="51"/>
      <c r="K4" s="51"/>
      <c r="L4" s="51"/>
      <c r="M4" s="51"/>
    </row>
    <row r="5" spans="1:13" ht="20.100000000000001" customHeight="1" x14ac:dyDescent="0.2">
      <c r="A5" s="52"/>
      <c r="B5" s="53" t="s">
        <v>29</v>
      </c>
      <c r="C5" s="54">
        <f>CCTS!E13</f>
        <v>9.8300000000000125</v>
      </c>
      <c r="D5" s="55">
        <f>CCTS!F13</f>
        <v>22.919999999999845</v>
      </c>
      <c r="E5" s="56">
        <f>CCTS!G13</f>
        <v>32.749999999999858</v>
      </c>
      <c r="G5" s="57"/>
      <c r="H5" s="51"/>
      <c r="I5" s="51"/>
      <c r="J5" s="51"/>
      <c r="K5" s="51"/>
      <c r="L5" s="51"/>
      <c r="M5" s="51"/>
    </row>
    <row r="6" spans="1:13" ht="20.100000000000001" customHeight="1" x14ac:dyDescent="0.2">
      <c r="A6" s="52"/>
      <c r="B6" s="53" t="s">
        <v>31</v>
      </c>
      <c r="C6" s="54">
        <f>CCTS!E19</f>
        <v>11.589999999999975</v>
      </c>
      <c r="D6" s="55">
        <f>CCTS!F19</f>
        <v>26.320000000000164</v>
      </c>
      <c r="E6" s="56">
        <f>CCTS!G19</f>
        <v>37.910000000000139</v>
      </c>
      <c r="G6" s="57"/>
      <c r="H6" s="51"/>
      <c r="I6" s="51"/>
      <c r="J6" s="51"/>
      <c r="K6" s="51"/>
      <c r="L6" s="51"/>
      <c r="M6" s="51"/>
    </row>
    <row r="7" spans="1:13" ht="20.100000000000001" customHeight="1" x14ac:dyDescent="0.2">
      <c r="A7" s="52"/>
      <c r="B7" s="53" t="s">
        <v>32</v>
      </c>
      <c r="C7" s="54">
        <f>CCTS!E24</f>
        <v>7.710000000000008</v>
      </c>
      <c r="D7" s="55">
        <f>CCTS!F24</f>
        <v>15.029999999999973</v>
      </c>
      <c r="E7" s="56">
        <f>CCTS!G24</f>
        <v>22.739999999999981</v>
      </c>
      <c r="G7" s="57"/>
      <c r="H7" s="51"/>
      <c r="I7" s="51"/>
      <c r="J7" s="51"/>
      <c r="K7" s="51"/>
      <c r="L7" s="51"/>
      <c r="M7" s="51"/>
    </row>
    <row r="8" spans="1:13" ht="20.100000000000001" customHeight="1" thickBot="1" x14ac:dyDescent="0.25">
      <c r="A8" s="58"/>
      <c r="B8" s="59" t="s">
        <v>33</v>
      </c>
      <c r="C8" s="60">
        <f>CCTS!E28</f>
        <v>7.210000000000008</v>
      </c>
      <c r="D8" s="61">
        <f>CCTS!F28</f>
        <v>37.950000000000045</v>
      </c>
      <c r="E8" s="62">
        <f>CCTS!G28</f>
        <v>45.160000000000053</v>
      </c>
      <c r="G8" s="57"/>
      <c r="H8" s="51"/>
      <c r="I8" s="51"/>
      <c r="J8" s="51"/>
      <c r="K8" s="51"/>
      <c r="L8" s="51"/>
      <c r="M8" s="51"/>
    </row>
    <row r="9" spans="1:13" ht="20.100000000000001" customHeight="1" x14ac:dyDescent="0.2">
      <c r="A9" s="63" t="s">
        <v>34</v>
      </c>
      <c r="B9" s="64" t="s">
        <v>30</v>
      </c>
      <c r="C9" s="65">
        <f>CCGT!F8</f>
        <v>2.2799999999999727</v>
      </c>
      <c r="D9" s="65">
        <f>CCGT!E8</f>
        <v>5.2400000000000091</v>
      </c>
      <c r="E9" s="66">
        <f>CCGT!G8</f>
        <v>7.5199999999999818</v>
      </c>
      <c r="G9" s="51"/>
      <c r="H9" s="51"/>
      <c r="I9" s="51"/>
      <c r="J9" s="51"/>
      <c r="K9" s="51"/>
      <c r="L9" s="51"/>
      <c r="M9" s="51"/>
    </row>
    <row r="10" spans="1:13" ht="20.100000000000001" customHeight="1" x14ac:dyDescent="0.2">
      <c r="A10" s="67"/>
      <c r="B10" s="68" t="s">
        <v>29</v>
      </c>
      <c r="C10" s="69">
        <f>CCGT!F13</f>
        <v>11.370000000000005</v>
      </c>
      <c r="D10" s="69">
        <f>CCGT!E13</f>
        <v>20.190000000000055</v>
      </c>
      <c r="E10" s="70">
        <f>CCGT!G13</f>
        <v>31.560000000000059</v>
      </c>
      <c r="G10" s="51"/>
      <c r="H10" s="51"/>
      <c r="I10" s="51"/>
      <c r="J10" s="51"/>
      <c r="K10" s="51"/>
      <c r="L10" s="51"/>
      <c r="M10" s="51"/>
    </row>
    <row r="11" spans="1:13" ht="20.100000000000001" customHeight="1" x14ac:dyDescent="0.2">
      <c r="A11" s="67"/>
      <c r="B11" s="68" t="s">
        <v>31</v>
      </c>
      <c r="C11" s="69">
        <f>CCGT!F19</f>
        <v>14.389999999999986</v>
      </c>
      <c r="D11" s="69">
        <f>CCGT!E19</f>
        <v>27.289999999999964</v>
      </c>
      <c r="E11" s="70">
        <f>CCGT!G19</f>
        <v>41.67999999999995</v>
      </c>
      <c r="G11" s="51"/>
      <c r="H11" s="51"/>
      <c r="I11" s="51"/>
      <c r="J11" s="51"/>
      <c r="K11" s="51"/>
      <c r="L11" s="51"/>
      <c r="M11" s="51"/>
    </row>
    <row r="12" spans="1:13" ht="20.100000000000001" customHeight="1" x14ac:dyDescent="0.2">
      <c r="A12" s="67"/>
      <c r="B12" s="68" t="s">
        <v>32</v>
      </c>
      <c r="C12" s="69">
        <f>CCGT!F24</f>
        <v>8.6299999999999955</v>
      </c>
      <c r="D12" s="69">
        <f>CCGT!E24</f>
        <v>21.180000000000064</v>
      </c>
      <c r="E12" s="70">
        <f>CCGT!G24</f>
        <v>29.810000000000059</v>
      </c>
      <c r="G12" s="51"/>
      <c r="H12" s="51"/>
      <c r="I12" s="51"/>
      <c r="J12" s="51"/>
      <c r="K12" s="51"/>
      <c r="L12" s="51"/>
      <c r="M12" s="51"/>
    </row>
    <row r="13" spans="1:13" ht="20.100000000000001" customHeight="1" thickBot="1" x14ac:dyDescent="0.25">
      <c r="A13" s="71"/>
      <c r="B13" s="72" t="s">
        <v>33</v>
      </c>
      <c r="C13" s="73">
        <f>CCGT!F28</f>
        <v>7.6400000000000432</v>
      </c>
      <c r="D13" s="73">
        <f>CCGT!E28</f>
        <v>17.680000000000064</v>
      </c>
      <c r="E13" s="74">
        <f>CCGT!G28</f>
        <v>25.320000000000107</v>
      </c>
      <c r="G13" s="57"/>
      <c r="H13" s="51"/>
      <c r="I13" s="51"/>
      <c r="J13" s="51"/>
      <c r="K13" s="51"/>
      <c r="L13" s="51"/>
      <c r="M13" s="51"/>
    </row>
    <row r="14" spans="1:13" ht="20.100000000000001" customHeight="1" x14ac:dyDescent="0.2">
      <c r="A14" s="75" t="s">
        <v>35</v>
      </c>
      <c r="B14" s="76" t="s">
        <v>30</v>
      </c>
      <c r="C14" s="77">
        <f>'AT2'!F8</f>
        <v>0.17000000000000171</v>
      </c>
      <c r="D14" s="77">
        <f>'AT2'!E8</f>
        <v>15.050000000000182</v>
      </c>
      <c r="E14" s="78">
        <f>'AT2'!G8</f>
        <v>15.220000000000184</v>
      </c>
      <c r="G14" s="51"/>
      <c r="H14" s="51"/>
      <c r="I14" s="51"/>
      <c r="J14" s="51"/>
      <c r="K14" s="51"/>
      <c r="L14" s="51"/>
      <c r="M14" s="51"/>
    </row>
    <row r="15" spans="1:13" ht="20.100000000000001" customHeight="1" x14ac:dyDescent="0.2">
      <c r="A15" s="52"/>
      <c r="B15" s="53" t="s">
        <v>29</v>
      </c>
      <c r="C15" s="54">
        <f>'AT2'!F13</f>
        <v>1.3500000000000085</v>
      </c>
      <c r="D15" s="55">
        <f>'AT2'!E13</f>
        <v>77.9399999999996</v>
      </c>
      <c r="E15" s="56">
        <f>'AT2'!G13</f>
        <v>79.289999999999608</v>
      </c>
      <c r="G15" s="51"/>
      <c r="H15" s="51"/>
      <c r="I15" s="51"/>
      <c r="J15" s="51"/>
      <c r="K15" s="51"/>
      <c r="L15" s="51"/>
      <c r="M15" s="51"/>
    </row>
    <row r="16" spans="1:13" ht="20.100000000000001" customHeight="1" x14ac:dyDescent="0.2">
      <c r="A16" s="52"/>
      <c r="B16" s="53" t="s">
        <v>31</v>
      </c>
      <c r="C16" s="54">
        <f>'AT2'!F19</f>
        <v>1.0600000000000023</v>
      </c>
      <c r="D16" s="55">
        <f>'AT2'!E19</f>
        <v>88.430000000000291</v>
      </c>
      <c r="E16" s="56">
        <f>'AT2'!G19</f>
        <v>89.490000000000293</v>
      </c>
      <c r="G16" s="51"/>
      <c r="H16" s="51"/>
      <c r="I16" s="51"/>
      <c r="J16" s="51"/>
      <c r="K16" s="51"/>
      <c r="L16" s="51"/>
      <c r="M16" s="51"/>
    </row>
    <row r="17" spans="1:13" ht="20.100000000000001" customHeight="1" x14ac:dyDescent="0.2">
      <c r="A17" s="52"/>
      <c r="B17" s="53" t="s">
        <v>32</v>
      </c>
      <c r="C17" s="54">
        <f>'AT2'!F24</f>
        <v>2</v>
      </c>
      <c r="D17" s="55">
        <f>'AT2'!E24</f>
        <v>59</v>
      </c>
      <c r="E17" s="56">
        <f>'AT2'!G24</f>
        <v>61</v>
      </c>
      <c r="G17" s="51"/>
      <c r="H17" s="51"/>
      <c r="I17" s="51"/>
      <c r="J17" s="51"/>
      <c r="K17" s="51"/>
      <c r="L17" s="51"/>
      <c r="M17" s="51"/>
    </row>
    <row r="18" spans="1:13" ht="20.100000000000001" customHeight="1" thickBot="1" x14ac:dyDescent="0.25">
      <c r="A18" s="79"/>
      <c r="B18" s="80" t="s">
        <v>33</v>
      </c>
      <c r="C18" s="81">
        <f>'AT2'!F28</f>
        <v>2.5599999999999881</v>
      </c>
      <c r="D18" s="82">
        <f>'AT2'!E28</f>
        <v>40.5600000000004</v>
      </c>
      <c r="E18" s="83">
        <f>'AT2'!G28</f>
        <v>43.120000000000388</v>
      </c>
      <c r="G18" s="84"/>
      <c r="H18" s="84"/>
    </row>
    <row r="19" spans="1:13" ht="20.100000000000001" customHeight="1" x14ac:dyDescent="0.2">
      <c r="A19" s="63" t="s">
        <v>36</v>
      </c>
      <c r="B19" s="64" t="s">
        <v>30</v>
      </c>
      <c r="C19" s="65">
        <f>Ambulatório!E8</f>
        <v>0.59000000000000341</v>
      </c>
      <c r="D19" s="65">
        <f>Ambulatório!F8</f>
        <v>0.17000000000001592</v>
      </c>
      <c r="E19" s="66">
        <f>Ambulatório!G8</f>
        <v>0.76000000000001933</v>
      </c>
    </row>
    <row r="20" spans="1:13" ht="20.100000000000001" customHeight="1" x14ac:dyDescent="0.2">
      <c r="A20" s="67"/>
      <c r="B20" s="68" t="s">
        <v>29</v>
      </c>
      <c r="C20" s="69">
        <f>Ambulatório!E13</f>
        <v>3.2900000000000063</v>
      </c>
      <c r="D20" s="69">
        <f>Ambulatório!F13</f>
        <v>1.0999999999999943</v>
      </c>
      <c r="E20" s="70">
        <f>Ambulatório!G13</f>
        <v>4.3900000000000006</v>
      </c>
      <c r="G20" s="84"/>
    </row>
    <row r="21" spans="1:13" ht="20.100000000000001" customHeight="1" x14ac:dyDescent="0.2">
      <c r="A21" s="67"/>
      <c r="B21" s="68" t="s">
        <v>31</v>
      </c>
      <c r="C21" s="69">
        <f>Ambulatório!E19</f>
        <v>2.8799999999999955</v>
      </c>
      <c r="D21" s="69">
        <f>Ambulatório!F19</f>
        <v>1.4799999999999898</v>
      </c>
      <c r="E21" s="70">
        <f>Ambulatório!G19</f>
        <v>4.3599999999999852</v>
      </c>
    </row>
    <row r="22" spans="1:13" ht="20.100000000000001" customHeight="1" x14ac:dyDescent="0.2">
      <c r="A22" s="67"/>
      <c r="B22" s="68" t="s">
        <v>32</v>
      </c>
      <c r="C22" s="69">
        <f>Ambulatório!E24</f>
        <v>2.3900000000000006</v>
      </c>
      <c r="D22" s="69">
        <f>Ambulatório!F24</f>
        <v>0.98000000000001819</v>
      </c>
      <c r="E22" s="70">
        <f>Ambulatório!G24</f>
        <v>3.3700000000000188</v>
      </c>
    </row>
    <row r="23" spans="1:13" ht="20.100000000000001" customHeight="1" thickBot="1" x14ac:dyDescent="0.25">
      <c r="A23" s="71"/>
      <c r="B23" s="72" t="s">
        <v>33</v>
      </c>
      <c r="C23" s="73">
        <f>Ambulatório!E28</f>
        <v>1.2099999999999937</v>
      </c>
      <c r="D23" s="73">
        <f>Ambulatório!F28</f>
        <v>0.50999999999999091</v>
      </c>
      <c r="E23" s="74">
        <f>Ambulatório!G28</f>
        <v>1.7199999999999847</v>
      </c>
    </row>
    <row r="25" spans="1:13" ht="15" customHeight="1" x14ac:dyDescent="0.2">
      <c r="A25" s="44" t="s">
        <v>41</v>
      </c>
    </row>
  </sheetData>
  <mergeCells count="1"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4" zoomScale="110" zoomScaleNormal="110" workbookViewId="0">
      <selection activeCell="E8" sqref="E8"/>
    </sheetView>
  </sheetViews>
  <sheetFormatPr defaultRowHeight="15" customHeight="1" x14ac:dyDescent="0.2"/>
  <cols>
    <col min="1" max="1" width="15.7109375" style="2" customWidth="1"/>
    <col min="2" max="2" width="10.7109375" style="2" customWidth="1"/>
    <col min="3" max="3" width="15.7109375" style="1" customWidth="1"/>
    <col min="4" max="4" width="20.7109375" style="1" customWidth="1"/>
    <col min="5" max="7" width="15.7109375" style="1" customWidth="1"/>
    <col min="8" max="16384" width="9.140625" style="1"/>
  </cols>
  <sheetData>
    <row r="1" spans="1:9" ht="15" customHeight="1" x14ac:dyDescent="0.2">
      <c r="A1" s="39" t="s">
        <v>8</v>
      </c>
      <c r="B1" s="39"/>
      <c r="C1" s="39"/>
      <c r="D1" s="39"/>
      <c r="E1" s="39"/>
      <c r="F1" s="39"/>
      <c r="G1" s="39"/>
    </row>
    <row r="3" spans="1:9" ht="15" customHeight="1" x14ac:dyDescent="0.2">
      <c r="A3" s="6" t="s">
        <v>1</v>
      </c>
      <c r="B3" s="3"/>
    </row>
    <row r="5" spans="1:9" s="4" customFormat="1" ht="32.1" customHeight="1" x14ac:dyDescent="0.25">
      <c r="A5" s="16" t="s">
        <v>0</v>
      </c>
      <c r="B5" s="17" t="s">
        <v>2</v>
      </c>
      <c r="C5" s="17" t="s">
        <v>20</v>
      </c>
      <c r="D5" s="17" t="s">
        <v>21</v>
      </c>
      <c r="E5" s="17" t="s">
        <v>5</v>
      </c>
      <c r="F5" s="17" t="s">
        <v>9</v>
      </c>
      <c r="G5" s="17" t="s">
        <v>7</v>
      </c>
    </row>
    <row r="6" spans="1:9" ht="20.100000000000001" customHeight="1" x14ac:dyDescent="0.2">
      <c r="A6" s="18">
        <v>42968</v>
      </c>
      <c r="B6" s="19">
        <v>0.38472222222222219</v>
      </c>
      <c r="C6" s="21">
        <v>224.18</v>
      </c>
      <c r="D6" s="21">
        <v>1580.04</v>
      </c>
      <c r="E6" s="20"/>
      <c r="F6" s="20"/>
      <c r="G6" s="20"/>
    </row>
    <row r="7" spans="1:9" ht="20.100000000000001" customHeight="1" x14ac:dyDescent="0.2">
      <c r="A7" s="18">
        <f>A6+7</f>
        <v>42975</v>
      </c>
      <c r="B7" s="19">
        <v>0.40972222222222227</v>
      </c>
      <c r="C7" s="21">
        <v>225.97</v>
      </c>
      <c r="D7" s="21">
        <v>1590.44</v>
      </c>
      <c r="E7" s="11"/>
      <c r="F7" s="12"/>
      <c r="G7" s="12"/>
      <c r="I7" s="8"/>
    </row>
    <row r="8" spans="1:9" ht="20.100000000000001" customHeight="1" x14ac:dyDescent="0.2">
      <c r="A8" s="36" t="s">
        <v>10</v>
      </c>
      <c r="B8" s="37"/>
      <c r="C8" s="37"/>
      <c r="D8" s="38"/>
      <c r="E8" s="14">
        <f>C7-C6</f>
        <v>1.789999999999992</v>
      </c>
      <c r="F8" s="15">
        <f>D7-D6</f>
        <v>10.400000000000091</v>
      </c>
      <c r="G8" s="15">
        <f>E8+F8</f>
        <v>12.190000000000083</v>
      </c>
      <c r="I8" s="8"/>
    </row>
    <row r="9" spans="1:9" ht="20.100000000000001" customHeight="1" x14ac:dyDescent="0.2">
      <c r="A9" s="18">
        <f>A7+7</f>
        <v>42982</v>
      </c>
      <c r="B9" s="19">
        <v>0.3840277777777778</v>
      </c>
      <c r="C9" s="21">
        <v>228.73</v>
      </c>
      <c r="D9" s="21">
        <v>1596.26</v>
      </c>
      <c r="E9" s="12"/>
      <c r="F9" s="12"/>
      <c r="G9" s="12"/>
    </row>
    <row r="10" spans="1:9" ht="20.100000000000001" customHeight="1" x14ac:dyDescent="0.2">
      <c r="A10" s="18">
        <f t="shared" ref="A10:A27" si="0">A9+7</f>
        <v>42989</v>
      </c>
      <c r="B10" s="19">
        <v>0.38263888888888892</v>
      </c>
      <c r="C10" s="21">
        <v>230.11</v>
      </c>
      <c r="D10" s="21">
        <v>1599.39</v>
      </c>
      <c r="E10" s="12"/>
      <c r="F10" s="12"/>
      <c r="G10" s="12"/>
    </row>
    <row r="11" spans="1:9" ht="20.100000000000001" customHeight="1" x14ac:dyDescent="0.2">
      <c r="A11" s="18">
        <f>A10+7</f>
        <v>42996</v>
      </c>
      <c r="B11" s="19">
        <v>0.38055555555555554</v>
      </c>
      <c r="C11" s="21">
        <v>232.82</v>
      </c>
      <c r="D11" s="21">
        <v>1606.96</v>
      </c>
      <c r="E11" s="12"/>
      <c r="F11" s="12"/>
      <c r="G11" s="12"/>
    </row>
    <row r="12" spans="1:9" ht="20.100000000000001" customHeight="1" x14ac:dyDescent="0.2">
      <c r="A12" s="18">
        <f t="shared" si="0"/>
        <v>43003</v>
      </c>
      <c r="B12" s="19">
        <v>0.38194444444444442</v>
      </c>
      <c r="C12" s="21">
        <v>235.8</v>
      </c>
      <c r="D12" s="21">
        <v>1613.36</v>
      </c>
      <c r="E12" s="12"/>
      <c r="F12" s="12"/>
      <c r="G12" s="12"/>
    </row>
    <row r="13" spans="1:9" ht="20.100000000000001" customHeight="1" x14ac:dyDescent="0.2">
      <c r="A13" s="36" t="s">
        <v>11</v>
      </c>
      <c r="B13" s="37"/>
      <c r="C13" s="37"/>
      <c r="D13" s="38"/>
      <c r="E13" s="15">
        <f>C12-C7</f>
        <v>9.8300000000000125</v>
      </c>
      <c r="F13" s="15">
        <f>D12-D7</f>
        <v>22.919999999999845</v>
      </c>
      <c r="G13" s="15">
        <f>E13+F13</f>
        <v>32.749999999999858</v>
      </c>
      <c r="H13" s="8"/>
      <c r="I13" s="8"/>
    </row>
    <row r="14" spans="1:9" ht="20.100000000000001" customHeight="1" x14ac:dyDescent="0.2">
      <c r="A14" s="18">
        <f>A12+7</f>
        <v>43010</v>
      </c>
      <c r="B14" s="19">
        <v>0.38125000000000003</v>
      </c>
      <c r="C14" s="21">
        <v>238.48</v>
      </c>
      <c r="D14" s="21">
        <v>1619.03</v>
      </c>
      <c r="E14" s="12"/>
      <c r="F14" s="12"/>
      <c r="G14" s="12"/>
      <c r="I14" s="8"/>
    </row>
    <row r="15" spans="1:9" ht="20.100000000000001" customHeight="1" x14ac:dyDescent="0.2">
      <c r="A15" s="18">
        <f t="shared" si="0"/>
        <v>43017</v>
      </c>
      <c r="B15" s="19">
        <v>0.38055555555555554</v>
      </c>
      <c r="C15" s="21">
        <v>241.13</v>
      </c>
      <c r="D15" s="21">
        <v>1628.22</v>
      </c>
      <c r="E15" s="12"/>
      <c r="F15" s="12"/>
      <c r="G15" s="12"/>
    </row>
    <row r="16" spans="1:9" ht="20.100000000000001" customHeight="1" x14ac:dyDescent="0.2">
      <c r="A16" s="18">
        <f>A15+7</f>
        <v>43024</v>
      </c>
      <c r="B16" s="19">
        <v>0.38263888888888892</v>
      </c>
      <c r="C16" s="21">
        <v>243.08</v>
      </c>
      <c r="D16" s="21">
        <v>1631.92</v>
      </c>
      <c r="E16" s="12"/>
      <c r="F16" s="12"/>
      <c r="G16" s="12"/>
    </row>
    <row r="17" spans="1:10" ht="20.100000000000001" customHeight="1" x14ac:dyDescent="0.2">
      <c r="A17" s="18">
        <f t="shared" si="0"/>
        <v>43031</v>
      </c>
      <c r="B17" s="19">
        <v>0.38125000000000003</v>
      </c>
      <c r="C17" s="21">
        <v>245.38</v>
      </c>
      <c r="D17" s="21">
        <v>1635.86</v>
      </c>
      <c r="E17" s="12"/>
      <c r="F17" s="12"/>
      <c r="G17" s="12"/>
    </row>
    <row r="18" spans="1:10" ht="20.100000000000001" customHeight="1" x14ac:dyDescent="0.2">
      <c r="A18" s="18">
        <f t="shared" si="0"/>
        <v>43038</v>
      </c>
      <c r="B18" s="19">
        <v>0.38194444444444442</v>
      </c>
      <c r="C18" s="21">
        <v>247.39</v>
      </c>
      <c r="D18" s="21">
        <v>1639.68</v>
      </c>
      <c r="E18" s="12"/>
      <c r="F18" s="12"/>
      <c r="G18" s="12"/>
    </row>
    <row r="19" spans="1:10" ht="20.100000000000001" customHeight="1" x14ac:dyDescent="0.2">
      <c r="A19" s="36" t="s">
        <v>12</v>
      </c>
      <c r="B19" s="37"/>
      <c r="C19" s="37"/>
      <c r="D19" s="38"/>
      <c r="E19" s="15">
        <f>C18-C12</f>
        <v>11.589999999999975</v>
      </c>
      <c r="F19" s="15">
        <f>D18-D12</f>
        <v>26.320000000000164</v>
      </c>
      <c r="G19" s="15">
        <f>E19+F19</f>
        <v>37.910000000000139</v>
      </c>
    </row>
    <row r="20" spans="1:10" ht="20.100000000000001" customHeight="1" x14ac:dyDescent="0.2">
      <c r="A20" s="18">
        <f>A18+7</f>
        <v>43045</v>
      </c>
      <c r="B20" s="19">
        <v>0.38055555555555554</v>
      </c>
      <c r="C20" s="21">
        <v>249.12</v>
      </c>
      <c r="D20" s="21">
        <v>1643.09</v>
      </c>
      <c r="E20" s="12"/>
      <c r="F20" s="12"/>
      <c r="G20" s="12"/>
      <c r="I20" s="13"/>
    </row>
    <row r="21" spans="1:10" ht="20.100000000000001" customHeight="1" x14ac:dyDescent="0.2">
      <c r="A21" s="18">
        <f>A20+7</f>
        <v>43052</v>
      </c>
      <c r="B21" s="19">
        <v>0.37986111111111115</v>
      </c>
      <c r="C21" s="21">
        <v>251.29</v>
      </c>
      <c r="D21" s="21">
        <v>1647.47</v>
      </c>
      <c r="E21" s="12"/>
      <c r="F21" s="12"/>
      <c r="G21" s="12"/>
    </row>
    <row r="22" spans="1:10" ht="20.100000000000001" customHeight="1" x14ac:dyDescent="0.2">
      <c r="A22" s="18">
        <f t="shared" si="0"/>
        <v>43059</v>
      </c>
      <c r="B22" s="19">
        <v>0.38125000000000003</v>
      </c>
      <c r="C22" s="21">
        <v>253.05</v>
      </c>
      <c r="D22" s="21">
        <v>1650.43</v>
      </c>
      <c r="E22" s="12"/>
      <c r="F22" s="12"/>
      <c r="G22" s="12"/>
    </row>
    <row r="23" spans="1:10" ht="20.100000000000001" customHeight="1" x14ac:dyDescent="0.2">
      <c r="A23" s="18">
        <f t="shared" si="0"/>
        <v>43066</v>
      </c>
      <c r="B23" s="19">
        <v>0.38194444444444442</v>
      </c>
      <c r="C23" s="21">
        <v>255.1</v>
      </c>
      <c r="D23" s="21">
        <v>1654.71</v>
      </c>
      <c r="E23" s="12"/>
      <c r="F23" s="12"/>
      <c r="G23" s="12"/>
    </row>
    <row r="24" spans="1:10" ht="20.100000000000001" customHeight="1" x14ac:dyDescent="0.2">
      <c r="A24" s="36" t="s">
        <v>14</v>
      </c>
      <c r="B24" s="37"/>
      <c r="C24" s="37"/>
      <c r="D24" s="38"/>
      <c r="E24" s="15">
        <f>C23-C18</f>
        <v>7.710000000000008</v>
      </c>
      <c r="F24" s="15">
        <f>D23-D18</f>
        <v>15.029999999999973</v>
      </c>
      <c r="G24" s="15">
        <f>E24+F24</f>
        <v>22.739999999999981</v>
      </c>
    </row>
    <row r="25" spans="1:10" ht="20.100000000000001" customHeight="1" x14ac:dyDescent="0.2">
      <c r="A25" s="18">
        <f>A23+7</f>
        <v>43073</v>
      </c>
      <c r="B25" s="19">
        <v>0.38055555555555554</v>
      </c>
      <c r="C25" s="21">
        <v>256.97000000000003</v>
      </c>
      <c r="D25" s="21">
        <v>1658.47</v>
      </c>
      <c r="E25" s="12"/>
      <c r="F25" s="12"/>
      <c r="G25" s="12"/>
      <c r="I25" s="13"/>
    </row>
    <row r="26" spans="1:10" ht="20.100000000000001" customHeight="1" x14ac:dyDescent="0.2">
      <c r="A26" s="18">
        <f>A25+7</f>
        <v>43080</v>
      </c>
      <c r="B26" s="19">
        <v>0.38055555555555554</v>
      </c>
      <c r="C26" s="21">
        <v>259.39999999999998</v>
      </c>
      <c r="D26" s="21">
        <v>1665.92</v>
      </c>
      <c r="E26" s="12"/>
      <c r="F26" s="12"/>
      <c r="G26" s="12"/>
    </row>
    <row r="27" spans="1:10" ht="20.100000000000001" customHeight="1" x14ac:dyDescent="0.2">
      <c r="A27" s="18">
        <f t="shared" si="0"/>
        <v>43087</v>
      </c>
      <c r="B27" s="19">
        <v>0.37986111111111115</v>
      </c>
      <c r="C27" s="21">
        <v>262.31</v>
      </c>
      <c r="D27" s="21">
        <v>1692.66</v>
      </c>
      <c r="E27" s="12"/>
      <c r="F27" s="12"/>
      <c r="G27" s="12"/>
    </row>
    <row r="28" spans="1:10" ht="20.100000000000001" customHeight="1" x14ac:dyDescent="0.2">
      <c r="A28" s="36" t="s">
        <v>13</v>
      </c>
      <c r="B28" s="37"/>
      <c r="C28" s="37"/>
      <c r="D28" s="38"/>
      <c r="E28" s="15">
        <f>C27-C23</f>
        <v>7.210000000000008</v>
      </c>
      <c r="F28" s="15">
        <f>D27-D23</f>
        <v>37.950000000000045</v>
      </c>
      <c r="G28" s="15">
        <f>E28+F28</f>
        <v>45.160000000000053</v>
      </c>
      <c r="I28" s="8"/>
      <c r="J28" s="8"/>
    </row>
    <row r="29" spans="1:10" ht="15" customHeight="1" x14ac:dyDescent="0.2">
      <c r="A29" s="5"/>
      <c r="B29" s="5"/>
      <c r="I29" s="8"/>
      <c r="J29" s="8"/>
    </row>
    <row r="30" spans="1:10" ht="15" customHeight="1" x14ac:dyDescent="0.2">
      <c r="A30" s="5"/>
      <c r="B30" s="5"/>
      <c r="C30" s="22"/>
      <c r="D30" s="22"/>
      <c r="E30" s="33"/>
      <c r="F30" s="34" t="s">
        <v>25</v>
      </c>
      <c r="G30" s="35">
        <f>SUM(G6:G29)</f>
        <v>150.75000000000011</v>
      </c>
    </row>
    <row r="31" spans="1:10" ht="15" customHeight="1" x14ac:dyDescent="0.2">
      <c r="C31" s="22"/>
      <c r="D31" s="22"/>
      <c r="E31" s="33"/>
      <c r="F31" s="34" t="s">
        <v>19</v>
      </c>
      <c r="G31" s="35">
        <f>G30/5</f>
        <v>30.150000000000023</v>
      </c>
      <c r="I31" s="8"/>
      <c r="J31" s="8"/>
    </row>
    <row r="32" spans="1:10" ht="15" customHeight="1" x14ac:dyDescent="0.2">
      <c r="I32" s="8"/>
      <c r="J32" s="8"/>
    </row>
    <row r="34" spans="9:9" ht="15" customHeight="1" x14ac:dyDescent="0.2">
      <c r="I34" s="8"/>
    </row>
  </sheetData>
  <mergeCells count="6">
    <mergeCell ref="A1:G1"/>
    <mergeCell ref="A24:D24"/>
    <mergeCell ref="A28:D28"/>
    <mergeCell ref="A8:D8"/>
    <mergeCell ref="A13:D13"/>
    <mergeCell ref="A19:D1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Normal="100" workbookViewId="0">
      <selection activeCell="H33" sqref="H33"/>
    </sheetView>
  </sheetViews>
  <sheetFormatPr defaultRowHeight="15" customHeight="1" x14ac:dyDescent="0.25"/>
  <cols>
    <col min="1" max="1" width="15.7109375" style="24" customWidth="1"/>
    <col min="2" max="2" width="10.7109375" style="24" customWidth="1"/>
    <col min="3" max="3" width="20.7109375" style="24" customWidth="1"/>
    <col min="4" max="7" width="15.7109375" style="24" customWidth="1"/>
    <col min="8" max="16384" width="9.140625" style="24"/>
  </cols>
  <sheetData>
    <row r="1" spans="1:7" ht="15" customHeight="1" x14ac:dyDescent="0.2">
      <c r="A1" s="39" t="s">
        <v>8</v>
      </c>
      <c r="B1" s="39"/>
      <c r="C1" s="39"/>
      <c r="D1" s="39"/>
      <c r="E1" s="39"/>
      <c r="F1" s="39"/>
      <c r="G1" s="39"/>
    </row>
    <row r="3" spans="1:7" ht="15" customHeight="1" x14ac:dyDescent="0.25">
      <c r="A3" s="29" t="s">
        <v>3</v>
      </c>
      <c r="B3" s="25"/>
    </row>
    <row r="5" spans="1:7" s="23" customFormat="1" ht="32.1" customHeight="1" x14ac:dyDescent="0.25">
      <c r="A5" s="16" t="s">
        <v>0</v>
      </c>
      <c r="B5" s="17" t="s">
        <v>2</v>
      </c>
      <c r="C5" s="17" t="s">
        <v>22</v>
      </c>
      <c r="D5" s="17" t="s">
        <v>23</v>
      </c>
      <c r="E5" s="17" t="s">
        <v>16</v>
      </c>
      <c r="F5" s="17" t="s">
        <v>15</v>
      </c>
      <c r="G5" s="17" t="s">
        <v>7</v>
      </c>
    </row>
    <row r="6" spans="1:7" ht="20.100000000000001" customHeight="1" x14ac:dyDescent="0.25">
      <c r="A6" s="26">
        <v>42968</v>
      </c>
      <c r="B6" s="9">
        <v>0.3833333333333333</v>
      </c>
      <c r="C6" s="28">
        <v>1247.83</v>
      </c>
      <c r="D6" s="28">
        <v>256.92</v>
      </c>
      <c r="E6" s="10"/>
      <c r="F6" s="10"/>
      <c r="G6" s="10"/>
    </row>
    <row r="7" spans="1:7" ht="20.100000000000001" customHeight="1" x14ac:dyDescent="0.25">
      <c r="A7" s="26">
        <f>A6+7</f>
        <v>42975</v>
      </c>
      <c r="B7" s="9">
        <v>0.40763888888888888</v>
      </c>
      <c r="C7" s="28">
        <v>1253.07</v>
      </c>
      <c r="D7" s="28">
        <v>259.2</v>
      </c>
      <c r="E7" s="7"/>
      <c r="F7" s="7"/>
      <c r="G7" s="7"/>
    </row>
    <row r="8" spans="1:7" ht="20.100000000000001" customHeight="1" x14ac:dyDescent="0.25">
      <c r="A8" s="36" t="s">
        <v>10</v>
      </c>
      <c r="B8" s="37"/>
      <c r="C8" s="37"/>
      <c r="D8" s="38"/>
      <c r="E8" s="14">
        <f>C7-C6</f>
        <v>5.2400000000000091</v>
      </c>
      <c r="F8" s="15">
        <f>D7-D6</f>
        <v>2.2799999999999727</v>
      </c>
      <c r="G8" s="15">
        <f>E8+F8</f>
        <v>7.5199999999999818</v>
      </c>
    </row>
    <row r="9" spans="1:7" ht="20.100000000000001" customHeight="1" x14ac:dyDescent="0.25">
      <c r="A9" s="26">
        <f>A7+7</f>
        <v>42982</v>
      </c>
      <c r="B9" s="9">
        <v>0.38194444444444442</v>
      </c>
      <c r="C9" s="28">
        <v>1258.5999999999999</v>
      </c>
      <c r="D9" s="28">
        <v>262.17</v>
      </c>
      <c r="E9" s="28"/>
      <c r="F9" s="28"/>
      <c r="G9" s="28"/>
    </row>
    <row r="10" spans="1:7" ht="20.100000000000001" customHeight="1" x14ac:dyDescent="0.25">
      <c r="A10" s="26">
        <f t="shared" ref="A10:A27" si="0">A9+7</f>
        <v>42989</v>
      </c>
      <c r="B10" s="9">
        <v>0.38125000000000003</v>
      </c>
      <c r="C10" s="28">
        <v>1262.7</v>
      </c>
      <c r="D10" s="28">
        <v>264.37</v>
      </c>
      <c r="E10" s="28"/>
      <c r="F10" s="28"/>
      <c r="G10" s="28"/>
    </row>
    <row r="11" spans="1:7" ht="20.100000000000001" customHeight="1" x14ac:dyDescent="0.25">
      <c r="A11" s="26">
        <f>A10+7</f>
        <v>42996</v>
      </c>
      <c r="B11" s="9">
        <v>0.37986111111111115</v>
      </c>
      <c r="C11" s="28">
        <v>1267.18</v>
      </c>
      <c r="D11" s="28">
        <v>267.32</v>
      </c>
      <c r="E11" s="28"/>
      <c r="F11" s="28"/>
      <c r="G11" s="28"/>
    </row>
    <row r="12" spans="1:7" ht="20.100000000000001" customHeight="1" x14ac:dyDescent="0.25">
      <c r="A12" s="26">
        <f t="shared" si="0"/>
        <v>43003</v>
      </c>
      <c r="B12" s="9">
        <v>0.37986111111111115</v>
      </c>
      <c r="C12" s="28">
        <v>1273.26</v>
      </c>
      <c r="D12" s="28">
        <v>270.57</v>
      </c>
      <c r="E12" s="28"/>
      <c r="F12" s="28"/>
      <c r="G12" s="28"/>
    </row>
    <row r="13" spans="1:7" ht="20.100000000000001" customHeight="1" x14ac:dyDescent="0.25">
      <c r="A13" s="36" t="s">
        <v>11</v>
      </c>
      <c r="B13" s="37"/>
      <c r="C13" s="37"/>
      <c r="D13" s="38"/>
      <c r="E13" s="14">
        <f>C12-C7</f>
        <v>20.190000000000055</v>
      </c>
      <c r="F13" s="15">
        <f>D12-D7</f>
        <v>11.370000000000005</v>
      </c>
      <c r="G13" s="15">
        <f>E13+F13</f>
        <v>31.560000000000059</v>
      </c>
    </row>
    <row r="14" spans="1:7" ht="20.100000000000001" customHeight="1" x14ac:dyDescent="0.25">
      <c r="A14" s="26">
        <f>A12+7</f>
        <v>43010</v>
      </c>
      <c r="B14" s="9">
        <v>0.37916666666666665</v>
      </c>
      <c r="C14" s="28">
        <v>1278.73</v>
      </c>
      <c r="D14" s="28">
        <v>273.93</v>
      </c>
      <c r="E14" s="28"/>
      <c r="F14" s="28"/>
      <c r="G14" s="28"/>
    </row>
    <row r="15" spans="1:7" ht="20.100000000000001" customHeight="1" x14ac:dyDescent="0.25">
      <c r="A15" s="26">
        <f t="shared" si="0"/>
        <v>43017</v>
      </c>
      <c r="B15" s="9">
        <v>4.1666666666666666E-3</v>
      </c>
      <c r="C15" s="28">
        <v>1285.45</v>
      </c>
      <c r="D15" s="28">
        <v>277.14</v>
      </c>
      <c r="E15" s="28"/>
      <c r="F15" s="28"/>
      <c r="G15" s="28"/>
    </row>
    <row r="16" spans="1:7" ht="20.100000000000001" customHeight="1" x14ac:dyDescent="0.25">
      <c r="A16" s="26">
        <f>A15+7</f>
        <v>43024</v>
      </c>
      <c r="B16" s="9">
        <v>0.38194444444444442</v>
      </c>
      <c r="C16" s="28">
        <v>1289.51</v>
      </c>
      <c r="D16" s="28">
        <v>279.62</v>
      </c>
      <c r="E16" s="28"/>
      <c r="F16" s="28"/>
      <c r="G16" s="28"/>
    </row>
    <row r="17" spans="1:7" ht="20.100000000000001" customHeight="1" x14ac:dyDescent="0.25">
      <c r="A17" s="26">
        <f t="shared" si="0"/>
        <v>43031</v>
      </c>
      <c r="B17" s="9">
        <v>0.37986111111111115</v>
      </c>
      <c r="C17" s="28">
        <v>1294.77</v>
      </c>
      <c r="D17" s="28">
        <v>282.37</v>
      </c>
      <c r="E17" s="28"/>
      <c r="F17" s="28"/>
      <c r="G17" s="28"/>
    </row>
    <row r="18" spans="1:7" ht="20.100000000000001" customHeight="1" x14ac:dyDescent="0.25">
      <c r="A18" s="26">
        <f t="shared" si="0"/>
        <v>43038</v>
      </c>
      <c r="B18" s="9">
        <v>0.38055555555555554</v>
      </c>
      <c r="C18" s="28">
        <v>1300.55</v>
      </c>
      <c r="D18" s="28">
        <v>284.95999999999998</v>
      </c>
      <c r="E18" s="28"/>
      <c r="F18" s="28"/>
      <c r="G18" s="28"/>
    </row>
    <row r="19" spans="1:7" ht="20.100000000000001" customHeight="1" x14ac:dyDescent="0.25">
      <c r="A19" s="36" t="s">
        <v>12</v>
      </c>
      <c r="B19" s="37"/>
      <c r="C19" s="37"/>
      <c r="D19" s="38"/>
      <c r="E19" s="14">
        <f>C18-C12</f>
        <v>27.289999999999964</v>
      </c>
      <c r="F19" s="15">
        <f>D18-D12</f>
        <v>14.389999999999986</v>
      </c>
      <c r="G19" s="15">
        <f>E19+F19</f>
        <v>41.67999999999995</v>
      </c>
    </row>
    <row r="20" spans="1:7" ht="20.100000000000001" customHeight="1" x14ac:dyDescent="0.25">
      <c r="A20" s="26">
        <f>A18+7</f>
        <v>43045</v>
      </c>
      <c r="B20" s="9">
        <v>0.37916666666666665</v>
      </c>
      <c r="C20" s="28">
        <v>1306.26</v>
      </c>
      <c r="D20" s="28">
        <v>286.73</v>
      </c>
      <c r="E20" s="28"/>
      <c r="F20" s="28"/>
      <c r="G20" s="28"/>
    </row>
    <row r="21" spans="1:7" ht="20.100000000000001" customHeight="1" x14ac:dyDescent="0.25">
      <c r="A21" s="26">
        <f>A20+7</f>
        <v>43052</v>
      </c>
      <c r="B21" s="9">
        <v>0.37916666666666665</v>
      </c>
      <c r="C21" s="28">
        <v>1311.85</v>
      </c>
      <c r="D21" s="28">
        <v>289.27</v>
      </c>
      <c r="E21" s="28"/>
      <c r="F21" s="28"/>
      <c r="G21" s="28"/>
    </row>
    <row r="22" spans="1:7" ht="20.100000000000001" customHeight="1" x14ac:dyDescent="0.25">
      <c r="A22" s="26">
        <f t="shared" si="0"/>
        <v>43059</v>
      </c>
      <c r="B22" s="9">
        <v>0.38055555555555554</v>
      </c>
      <c r="C22" s="28">
        <v>1316.33</v>
      </c>
      <c r="D22" s="28">
        <v>291.44</v>
      </c>
      <c r="E22" s="28"/>
      <c r="F22" s="28"/>
      <c r="G22" s="28"/>
    </row>
    <row r="23" spans="1:7" ht="20.100000000000001" customHeight="1" x14ac:dyDescent="0.25">
      <c r="A23" s="26">
        <f t="shared" si="0"/>
        <v>43066</v>
      </c>
      <c r="B23" s="9">
        <v>0.37986111111111115</v>
      </c>
      <c r="C23" s="28">
        <v>1321.73</v>
      </c>
      <c r="D23" s="28">
        <v>293.58999999999997</v>
      </c>
      <c r="E23" s="28"/>
      <c r="F23" s="28"/>
      <c r="G23" s="28"/>
    </row>
    <row r="24" spans="1:7" ht="20.100000000000001" customHeight="1" x14ac:dyDescent="0.25">
      <c r="A24" s="36" t="s">
        <v>14</v>
      </c>
      <c r="B24" s="37"/>
      <c r="C24" s="37"/>
      <c r="D24" s="38"/>
      <c r="E24" s="14">
        <f>C23-C18</f>
        <v>21.180000000000064</v>
      </c>
      <c r="F24" s="15">
        <f>D23-D18</f>
        <v>8.6299999999999955</v>
      </c>
      <c r="G24" s="15">
        <f>E24+F24</f>
        <v>29.810000000000059</v>
      </c>
    </row>
    <row r="25" spans="1:7" ht="20.100000000000001" customHeight="1" x14ac:dyDescent="0.25">
      <c r="A25" s="26">
        <f>A23+7</f>
        <v>43073</v>
      </c>
      <c r="B25" s="9">
        <v>0.37916666666666665</v>
      </c>
      <c r="C25" s="28">
        <v>1327.11</v>
      </c>
      <c r="D25" s="28">
        <v>295.64999999999998</v>
      </c>
      <c r="E25" s="28"/>
      <c r="F25" s="28"/>
      <c r="G25" s="28"/>
    </row>
    <row r="26" spans="1:7" ht="20.100000000000001" customHeight="1" x14ac:dyDescent="0.25">
      <c r="A26" s="26">
        <f>A25+7</f>
        <v>43080</v>
      </c>
      <c r="B26" s="9">
        <v>0.37916666666666665</v>
      </c>
      <c r="C26" s="28">
        <v>1333.06</v>
      </c>
      <c r="D26" s="28">
        <v>298.67</v>
      </c>
      <c r="E26" s="28"/>
      <c r="F26" s="28"/>
      <c r="G26" s="28"/>
    </row>
    <row r="27" spans="1:7" ht="20.100000000000001" customHeight="1" x14ac:dyDescent="0.25">
      <c r="A27" s="26">
        <f t="shared" si="0"/>
        <v>43087</v>
      </c>
      <c r="B27" s="9">
        <v>0.37847222222222227</v>
      </c>
      <c r="C27" s="28">
        <v>1339.41</v>
      </c>
      <c r="D27" s="28">
        <v>301.23</v>
      </c>
      <c r="E27" s="28"/>
      <c r="F27" s="28"/>
      <c r="G27" s="28"/>
    </row>
    <row r="28" spans="1:7" ht="20.100000000000001" customHeight="1" x14ac:dyDescent="0.25">
      <c r="A28" s="36" t="s">
        <v>13</v>
      </c>
      <c r="B28" s="37"/>
      <c r="C28" s="37"/>
      <c r="D28" s="38"/>
      <c r="E28" s="14">
        <f>C27-C23</f>
        <v>17.680000000000064</v>
      </c>
      <c r="F28" s="15">
        <f>D27-D23</f>
        <v>7.6400000000000432</v>
      </c>
      <c r="G28" s="15">
        <f>E28+F28</f>
        <v>25.320000000000107</v>
      </c>
    </row>
    <row r="29" spans="1:7" ht="15" customHeight="1" x14ac:dyDescent="0.25">
      <c r="A29" s="27"/>
      <c r="B29" s="27"/>
    </row>
    <row r="30" spans="1:7" ht="15" customHeight="1" x14ac:dyDescent="0.2">
      <c r="A30" s="27"/>
      <c r="B30" s="27"/>
      <c r="E30" s="31"/>
      <c r="F30" s="34" t="s">
        <v>25</v>
      </c>
      <c r="G30" s="35">
        <f>SUM(G6:G29)</f>
        <v>135.89000000000016</v>
      </c>
    </row>
    <row r="31" spans="1:7" ht="15" customHeight="1" x14ac:dyDescent="0.2">
      <c r="E31" s="32"/>
      <c r="F31" s="34" t="s">
        <v>19</v>
      </c>
      <c r="G31" s="35">
        <f>G30/5</f>
        <v>27.178000000000033</v>
      </c>
    </row>
  </sheetData>
  <mergeCells count="6">
    <mergeCell ref="A28:D28"/>
    <mergeCell ref="A1:G1"/>
    <mergeCell ref="A8:D8"/>
    <mergeCell ref="A13:D13"/>
    <mergeCell ref="A19:D19"/>
    <mergeCell ref="A24:D2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7" zoomScale="110" zoomScaleNormal="110" workbookViewId="0">
      <selection activeCell="F19" sqref="F19"/>
    </sheetView>
  </sheetViews>
  <sheetFormatPr defaultRowHeight="15" customHeight="1" x14ac:dyDescent="0.2"/>
  <cols>
    <col min="1" max="1" width="15.7109375" style="2" customWidth="1"/>
    <col min="2" max="2" width="10.7109375" style="2" customWidth="1"/>
    <col min="3" max="3" width="20.7109375" style="1" customWidth="1"/>
    <col min="4" max="7" width="15.7109375" style="1" customWidth="1"/>
    <col min="8" max="16384" width="9.140625" style="1"/>
  </cols>
  <sheetData>
    <row r="1" spans="1:8" ht="15" customHeight="1" x14ac:dyDescent="0.2">
      <c r="A1" s="39" t="s">
        <v>8</v>
      </c>
      <c r="B1" s="39"/>
      <c r="C1" s="39"/>
      <c r="D1" s="39"/>
      <c r="E1" s="39"/>
      <c r="F1" s="39"/>
      <c r="G1" s="39"/>
    </row>
    <row r="3" spans="1:8" ht="15" customHeight="1" x14ac:dyDescent="0.2">
      <c r="A3" s="6" t="s">
        <v>4</v>
      </c>
      <c r="B3" s="3"/>
    </row>
    <row r="5" spans="1:8" s="4" customFormat="1" ht="32.1" customHeight="1" x14ac:dyDescent="0.25">
      <c r="A5" s="16" t="s">
        <v>0</v>
      </c>
      <c r="B5" s="17" t="s">
        <v>2</v>
      </c>
      <c r="C5" s="17" t="s">
        <v>22</v>
      </c>
      <c r="D5" s="17" t="s">
        <v>23</v>
      </c>
      <c r="E5" s="17" t="s">
        <v>16</v>
      </c>
      <c r="F5" s="17" t="s">
        <v>6</v>
      </c>
      <c r="G5" s="17" t="s">
        <v>7</v>
      </c>
    </row>
    <row r="6" spans="1:8" ht="20.100000000000001" customHeight="1" x14ac:dyDescent="0.2">
      <c r="A6" s="26">
        <v>42968</v>
      </c>
      <c r="B6" s="30">
        <v>0.38194444444444442</v>
      </c>
      <c r="C6" s="28">
        <v>7089.99</v>
      </c>
      <c r="D6" s="28">
        <v>67.819999999999993</v>
      </c>
      <c r="E6" s="28"/>
      <c r="F6" s="28"/>
      <c r="G6" s="28"/>
    </row>
    <row r="7" spans="1:8" ht="20.100000000000001" customHeight="1" x14ac:dyDescent="0.2">
      <c r="A7" s="26">
        <f>A6+7</f>
        <v>42975</v>
      </c>
      <c r="B7" s="30">
        <v>0.40486111111111112</v>
      </c>
      <c r="C7" s="28">
        <v>7105.04</v>
      </c>
      <c r="D7" s="28">
        <v>67.989999999999995</v>
      </c>
      <c r="E7" s="28"/>
      <c r="F7" s="28"/>
      <c r="G7" s="28"/>
      <c r="H7" s="8"/>
    </row>
    <row r="8" spans="1:8" ht="20.100000000000001" customHeight="1" x14ac:dyDescent="0.2">
      <c r="A8" s="36" t="s">
        <v>10</v>
      </c>
      <c r="B8" s="37"/>
      <c r="C8" s="37"/>
      <c r="D8" s="38"/>
      <c r="E8" s="14">
        <f>C7-C6</f>
        <v>15.050000000000182</v>
      </c>
      <c r="F8" s="15">
        <f>D7-D6</f>
        <v>0.17000000000000171</v>
      </c>
      <c r="G8" s="15">
        <f>E8+F8</f>
        <v>15.220000000000184</v>
      </c>
      <c r="H8" s="8"/>
    </row>
    <row r="9" spans="1:8" ht="20.100000000000001" customHeight="1" x14ac:dyDescent="0.2">
      <c r="A9" s="26">
        <f>A7+7</f>
        <v>42982</v>
      </c>
      <c r="B9" s="30">
        <v>0.38055555555555554</v>
      </c>
      <c r="C9" s="28">
        <v>7126.06</v>
      </c>
      <c r="D9" s="28">
        <v>68.63</v>
      </c>
      <c r="E9" s="28"/>
      <c r="F9" s="28"/>
      <c r="G9" s="28"/>
    </row>
    <row r="10" spans="1:8" ht="20.100000000000001" customHeight="1" x14ac:dyDescent="0.2">
      <c r="A10" s="26">
        <f t="shared" ref="A10:A27" si="0">A9+7</f>
        <v>42989</v>
      </c>
      <c r="B10" s="30">
        <v>0.37916666666666665</v>
      </c>
      <c r="C10" s="28">
        <v>7137.9</v>
      </c>
      <c r="D10" s="28">
        <v>68.69</v>
      </c>
      <c r="E10" s="28"/>
      <c r="F10" s="28"/>
      <c r="G10" s="28"/>
    </row>
    <row r="11" spans="1:8" ht="20.100000000000001" customHeight="1" x14ac:dyDescent="0.2">
      <c r="A11" s="26">
        <f>A10+7</f>
        <v>42996</v>
      </c>
      <c r="B11" s="9">
        <v>0.37847222222222227</v>
      </c>
      <c r="C11" s="28">
        <v>7161.7</v>
      </c>
      <c r="D11" s="28">
        <v>69.02</v>
      </c>
      <c r="E11" s="28"/>
      <c r="F11" s="28"/>
      <c r="G11" s="28"/>
    </row>
    <row r="12" spans="1:8" ht="20.100000000000001" customHeight="1" x14ac:dyDescent="0.2">
      <c r="A12" s="26">
        <f t="shared" si="0"/>
        <v>43003</v>
      </c>
      <c r="B12" s="9">
        <v>0.37708333333333338</v>
      </c>
      <c r="C12" s="28">
        <v>7182.98</v>
      </c>
      <c r="D12" s="28">
        <v>69.34</v>
      </c>
      <c r="E12" s="28"/>
      <c r="F12" s="28"/>
      <c r="G12" s="28"/>
    </row>
    <row r="13" spans="1:8" ht="20.100000000000001" customHeight="1" x14ac:dyDescent="0.2">
      <c r="A13" s="36" t="s">
        <v>11</v>
      </c>
      <c r="B13" s="37"/>
      <c r="C13" s="37"/>
      <c r="D13" s="38"/>
      <c r="E13" s="14">
        <f>C12-C7</f>
        <v>77.9399999999996</v>
      </c>
      <c r="F13" s="15">
        <f>D12-D7</f>
        <v>1.3500000000000085</v>
      </c>
      <c r="G13" s="15">
        <f>E13+F13</f>
        <v>79.289999999999608</v>
      </c>
    </row>
    <row r="14" spans="1:8" ht="20.100000000000001" customHeight="1" x14ac:dyDescent="0.2">
      <c r="A14" s="26">
        <f>A12+7</f>
        <v>43010</v>
      </c>
      <c r="B14" s="9">
        <v>0.37777777777777777</v>
      </c>
      <c r="C14" s="28">
        <v>7203.88</v>
      </c>
      <c r="D14" s="28">
        <v>69.52</v>
      </c>
      <c r="E14" s="28"/>
      <c r="F14" s="28"/>
      <c r="G14" s="28"/>
    </row>
    <row r="15" spans="1:8" ht="20.100000000000001" customHeight="1" x14ac:dyDescent="0.2">
      <c r="A15" s="26">
        <f t="shared" si="0"/>
        <v>43017</v>
      </c>
      <c r="B15" s="9">
        <v>0.37847222222222227</v>
      </c>
      <c r="C15" s="28">
        <v>7223.75</v>
      </c>
      <c r="D15" s="28">
        <v>69.819999999999993</v>
      </c>
      <c r="E15" s="28"/>
      <c r="F15" s="28"/>
      <c r="G15" s="28"/>
    </row>
    <row r="16" spans="1:8" ht="20.100000000000001" customHeight="1" x14ac:dyDescent="0.2">
      <c r="A16" s="26">
        <f>A15+7</f>
        <v>43024</v>
      </c>
      <c r="B16" s="9">
        <v>0.38055555555555554</v>
      </c>
      <c r="C16" s="28">
        <v>7239.45</v>
      </c>
      <c r="D16" s="28">
        <v>70.08</v>
      </c>
      <c r="E16" s="28"/>
      <c r="F16" s="28"/>
      <c r="G16" s="28"/>
    </row>
    <row r="17" spans="1:7" ht="20.100000000000001" customHeight="1" x14ac:dyDescent="0.2">
      <c r="A17" s="26">
        <f t="shared" si="0"/>
        <v>43031</v>
      </c>
      <c r="B17" s="9">
        <v>0.37777777777777777</v>
      </c>
      <c r="C17" s="28">
        <v>7257.69</v>
      </c>
      <c r="D17" s="28">
        <v>70.400000000000006</v>
      </c>
      <c r="E17" s="28"/>
      <c r="F17" s="28"/>
      <c r="G17" s="28"/>
    </row>
    <row r="18" spans="1:7" ht="20.100000000000001" customHeight="1" x14ac:dyDescent="0.2">
      <c r="A18" s="26">
        <f t="shared" si="0"/>
        <v>43038</v>
      </c>
      <c r="B18" s="9">
        <v>0.37847222222222227</v>
      </c>
      <c r="C18" s="28">
        <v>7271.41</v>
      </c>
      <c r="D18" s="28">
        <v>70.400000000000006</v>
      </c>
      <c r="E18" s="28"/>
      <c r="F18" s="28"/>
      <c r="G18" s="28"/>
    </row>
    <row r="19" spans="1:7" ht="20.100000000000001" customHeight="1" x14ac:dyDescent="0.2">
      <c r="A19" s="36" t="s">
        <v>12</v>
      </c>
      <c r="B19" s="37"/>
      <c r="C19" s="37"/>
      <c r="D19" s="38"/>
      <c r="E19" s="14">
        <f>C18-C12</f>
        <v>88.430000000000291</v>
      </c>
      <c r="F19" s="15">
        <f>D18-D12</f>
        <v>1.0600000000000023</v>
      </c>
      <c r="G19" s="15">
        <f>E19+F19</f>
        <v>89.490000000000293</v>
      </c>
    </row>
    <row r="20" spans="1:7" ht="20.100000000000001" customHeight="1" x14ac:dyDescent="0.2">
      <c r="A20" s="26">
        <f>A18+7</f>
        <v>43045</v>
      </c>
      <c r="B20" s="9">
        <v>0.37777777777777777</v>
      </c>
      <c r="C20" s="28">
        <v>7282.84</v>
      </c>
      <c r="D20" s="28">
        <v>70.569999999999993</v>
      </c>
      <c r="E20" s="28"/>
      <c r="F20" s="28"/>
      <c r="G20" s="28"/>
    </row>
    <row r="21" spans="1:7" ht="20.100000000000001" customHeight="1" x14ac:dyDescent="0.2">
      <c r="A21" s="26">
        <f>A20+7</f>
        <v>43052</v>
      </c>
      <c r="B21" s="9">
        <v>0.37847222222222227</v>
      </c>
      <c r="C21" s="28">
        <v>7302.1</v>
      </c>
      <c r="D21" s="28">
        <v>70.72</v>
      </c>
      <c r="E21" s="28"/>
      <c r="F21" s="28"/>
      <c r="G21" s="28"/>
    </row>
    <row r="22" spans="1:7" ht="20.100000000000001" customHeight="1" x14ac:dyDescent="0.2">
      <c r="A22" s="26">
        <f t="shared" si="0"/>
        <v>43059</v>
      </c>
      <c r="B22" s="9">
        <v>0.37916666666666665</v>
      </c>
      <c r="C22" s="28">
        <v>7315.54</v>
      </c>
      <c r="D22" s="28">
        <v>70.72</v>
      </c>
      <c r="E22" s="28"/>
      <c r="F22" s="28"/>
      <c r="G22" s="28"/>
    </row>
    <row r="23" spans="1:7" ht="20.100000000000001" customHeight="1" x14ac:dyDescent="0.2">
      <c r="A23" s="26">
        <f t="shared" si="0"/>
        <v>43066</v>
      </c>
      <c r="B23" s="9">
        <v>0.37847222222222227</v>
      </c>
      <c r="C23" s="28">
        <v>7330.41</v>
      </c>
      <c r="D23" s="28">
        <v>72.400000000000006</v>
      </c>
      <c r="E23" s="28"/>
      <c r="F23" s="28"/>
      <c r="G23" s="28"/>
    </row>
    <row r="24" spans="1:7" ht="20.100000000000001" customHeight="1" x14ac:dyDescent="0.2">
      <c r="A24" s="36" t="s">
        <v>14</v>
      </c>
      <c r="B24" s="37"/>
      <c r="C24" s="37"/>
      <c r="D24" s="38"/>
      <c r="E24" s="14">
        <f>C23-C18</f>
        <v>59</v>
      </c>
      <c r="F24" s="15">
        <f>D23-D18</f>
        <v>2</v>
      </c>
      <c r="G24" s="15">
        <f>E24+F24</f>
        <v>61</v>
      </c>
    </row>
    <row r="25" spans="1:7" ht="20.100000000000001" customHeight="1" x14ac:dyDescent="0.2">
      <c r="A25" s="26">
        <f>A23+7</f>
        <v>43073</v>
      </c>
      <c r="B25" s="9">
        <v>0.37708333333333338</v>
      </c>
      <c r="C25" s="28">
        <v>7342.88</v>
      </c>
      <c r="D25" s="28">
        <v>72.400000000000006</v>
      </c>
      <c r="E25" s="28"/>
      <c r="F25" s="28"/>
      <c r="G25" s="28"/>
    </row>
    <row r="26" spans="1:7" ht="20.100000000000001" customHeight="1" x14ac:dyDescent="0.2">
      <c r="A26" s="26">
        <f>A25+7</f>
        <v>43080</v>
      </c>
      <c r="B26" s="9">
        <v>0.37777777777777777</v>
      </c>
      <c r="C26" s="28">
        <v>7357.78</v>
      </c>
      <c r="D26" s="28">
        <v>74.25</v>
      </c>
      <c r="E26" s="28"/>
      <c r="F26" s="28"/>
      <c r="G26" s="28"/>
    </row>
    <row r="27" spans="1:7" ht="20.100000000000001" customHeight="1" x14ac:dyDescent="0.2">
      <c r="A27" s="26">
        <f t="shared" si="0"/>
        <v>43087</v>
      </c>
      <c r="B27" s="9">
        <v>0.37708333333333338</v>
      </c>
      <c r="C27" s="28">
        <v>7370.97</v>
      </c>
      <c r="D27" s="28">
        <v>74.959999999999994</v>
      </c>
      <c r="E27" s="28"/>
      <c r="F27" s="28"/>
      <c r="G27" s="28"/>
    </row>
    <row r="28" spans="1:7" ht="20.100000000000001" customHeight="1" x14ac:dyDescent="0.2">
      <c r="A28" s="36" t="s">
        <v>13</v>
      </c>
      <c r="B28" s="37"/>
      <c r="C28" s="37"/>
      <c r="D28" s="38"/>
      <c r="E28" s="14">
        <f>C27-C23</f>
        <v>40.5600000000004</v>
      </c>
      <c r="F28" s="15">
        <f>D27-D23</f>
        <v>2.5599999999999881</v>
      </c>
      <c r="G28" s="15">
        <f>E28+F28</f>
        <v>43.120000000000388</v>
      </c>
    </row>
    <row r="29" spans="1:7" ht="15" customHeight="1" x14ac:dyDescent="0.2">
      <c r="A29" s="5"/>
      <c r="B29" s="5"/>
    </row>
    <row r="30" spans="1:7" ht="15" customHeight="1" x14ac:dyDescent="0.2">
      <c r="A30" s="5"/>
      <c r="B30" s="5"/>
      <c r="E30" s="13"/>
      <c r="F30" s="34" t="s">
        <v>24</v>
      </c>
      <c r="G30" s="35">
        <f>SUM(G6:G29)</f>
        <v>288.12000000000046</v>
      </c>
    </row>
    <row r="31" spans="1:7" ht="15" customHeight="1" x14ac:dyDescent="0.2">
      <c r="E31" s="8"/>
      <c r="F31" s="34" t="s">
        <v>19</v>
      </c>
      <c r="G31" s="35">
        <f>G30/5</f>
        <v>57.624000000000095</v>
      </c>
    </row>
  </sheetData>
  <mergeCells count="6">
    <mergeCell ref="A24:D24"/>
    <mergeCell ref="A28:D28"/>
    <mergeCell ref="A1:G1"/>
    <mergeCell ref="A8:D8"/>
    <mergeCell ref="A13:D13"/>
    <mergeCell ref="A19:D1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A33" sqref="A33"/>
    </sheetView>
  </sheetViews>
  <sheetFormatPr defaultRowHeight="15" customHeight="1" x14ac:dyDescent="0.2"/>
  <cols>
    <col min="1" max="1" width="15.85546875" style="2" customWidth="1"/>
    <col min="2" max="2" width="10.140625" style="2" customWidth="1"/>
    <col min="3" max="3" width="17.42578125" style="1" customWidth="1"/>
    <col min="4" max="4" width="20.7109375" style="1" customWidth="1"/>
    <col min="5" max="7" width="15.7109375" style="1" customWidth="1"/>
    <col min="8" max="16384" width="9.140625" style="1"/>
  </cols>
  <sheetData>
    <row r="1" spans="1:7" ht="15" customHeight="1" x14ac:dyDescent="0.2">
      <c r="A1" s="39" t="s">
        <v>8</v>
      </c>
      <c r="B1" s="39"/>
      <c r="C1" s="39"/>
      <c r="D1" s="39"/>
      <c r="E1" s="39"/>
      <c r="F1" s="39"/>
      <c r="G1" s="39"/>
    </row>
    <row r="3" spans="1:7" ht="15" customHeight="1" x14ac:dyDescent="0.2">
      <c r="A3" s="6" t="s">
        <v>18</v>
      </c>
      <c r="B3" s="3"/>
    </row>
    <row r="5" spans="1:7" s="4" customFormat="1" ht="32.1" customHeight="1" x14ac:dyDescent="0.25">
      <c r="A5" s="16" t="s">
        <v>0</v>
      </c>
      <c r="B5" s="17" t="s">
        <v>2</v>
      </c>
      <c r="C5" s="17" t="s">
        <v>20</v>
      </c>
      <c r="D5" s="17" t="s">
        <v>21</v>
      </c>
      <c r="E5" s="17" t="s">
        <v>17</v>
      </c>
      <c r="F5" s="17" t="s">
        <v>9</v>
      </c>
      <c r="G5" s="17" t="s">
        <v>7</v>
      </c>
    </row>
    <row r="6" spans="1:7" ht="20.100000000000001" customHeight="1" x14ac:dyDescent="0.2">
      <c r="A6" s="26">
        <v>42968</v>
      </c>
      <c r="B6" s="9">
        <v>0.375</v>
      </c>
      <c r="C6" s="28">
        <v>87.49</v>
      </c>
      <c r="D6" s="28">
        <v>143.13</v>
      </c>
      <c r="E6" s="10"/>
      <c r="F6" s="10"/>
      <c r="G6" s="10"/>
    </row>
    <row r="7" spans="1:7" ht="20.100000000000001" customHeight="1" x14ac:dyDescent="0.2">
      <c r="A7" s="26">
        <f>A6+7</f>
        <v>42975</v>
      </c>
      <c r="B7" s="9">
        <v>0.40138888888888885</v>
      </c>
      <c r="C7" s="28">
        <v>88.08</v>
      </c>
      <c r="D7" s="28">
        <v>143.30000000000001</v>
      </c>
      <c r="E7" s="7"/>
      <c r="F7" s="7"/>
      <c r="G7" s="7"/>
    </row>
    <row r="8" spans="1:7" ht="20.100000000000001" customHeight="1" x14ac:dyDescent="0.2">
      <c r="A8" s="36" t="s">
        <v>10</v>
      </c>
      <c r="B8" s="37"/>
      <c r="C8" s="37"/>
      <c r="D8" s="38"/>
      <c r="E8" s="14">
        <f>C7-C6</f>
        <v>0.59000000000000341</v>
      </c>
      <c r="F8" s="15">
        <f>D7-D6</f>
        <v>0.17000000000001592</v>
      </c>
      <c r="G8" s="15">
        <f>E8+F8</f>
        <v>0.76000000000001933</v>
      </c>
    </row>
    <row r="9" spans="1:7" ht="20.100000000000001" customHeight="1" x14ac:dyDescent="0.2">
      <c r="A9" s="26">
        <f>A7+7</f>
        <v>42982</v>
      </c>
      <c r="B9" s="9">
        <v>0.375</v>
      </c>
      <c r="C9" s="28">
        <v>88.79</v>
      </c>
      <c r="D9" s="28">
        <v>143.54</v>
      </c>
      <c r="E9" s="7"/>
      <c r="F9" s="7"/>
      <c r="G9" s="7"/>
    </row>
    <row r="10" spans="1:7" ht="20.100000000000001" customHeight="1" x14ac:dyDescent="0.2">
      <c r="A10" s="26">
        <f t="shared" ref="A10:A27" si="0">A9+7</f>
        <v>42989</v>
      </c>
      <c r="B10" s="9">
        <v>0.3756944444444445</v>
      </c>
      <c r="C10" s="28">
        <v>89.14</v>
      </c>
      <c r="D10" s="28">
        <v>143.72</v>
      </c>
      <c r="E10" s="7"/>
      <c r="F10" s="7"/>
      <c r="G10" s="7"/>
    </row>
    <row r="11" spans="1:7" ht="20.100000000000001" customHeight="1" x14ac:dyDescent="0.2">
      <c r="A11" s="26">
        <f>A10+7</f>
        <v>42996</v>
      </c>
      <c r="B11" s="9">
        <v>0.375</v>
      </c>
      <c r="C11" s="28">
        <v>89.98</v>
      </c>
      <c r="D11" s="28">
        <v>143.97</v>
      </c>
      <c r="E11" s="7"/>
      <c r="F11" s="7"/>
      <c r="G11" s="7"/>
    </row>
    <row r="12" spans="1:7" ht="20.100000000000001" customHeight="1" x14ac:dyDescent="0.2">
      <c r="A12" s="26">
        <f t="shared" si="0"/>
        <v>43003</v>
      </c>
      <c r="B12" s="9">
        <v>0.375</v>
      </c>
      <c r="C12" s="28">
        <v>91.37</v>
      </c>
      <c r="D12" s="28">
        <v>144.4</v>
      </c>
      <c r="E12" s="7"/>
      <c r="F12" s="7"/>
      <c r="G12" s="7"/>
    </row>
    <row r="13" spans="1:7" ht="20.100000000000001" customHeight="1" x14ac:dyDescent="0.2">
      <c r="A13" s="36" t="s">
        <v>11</v>
      </c>
      <c r="B13" s="37"/>
      <c r="C13" s="37"/>
      <c r="D13" s="38"/>
      <c r="E13" s="14">
        <f>C12-C7</f>
        <v>3.2900000000000063</v>
      </c>
      <c r="F13" s="15">
        <f>D12-D7</f>
        <v>1.0999999999999943</v>
      </c>
      <c r="G13" s="15">
        <f>E13+F13</f>
        <v>4.3900000000000006</v>
      </c>
    </row>
    <row r="14" spans="1:7" ht="20.100000000000001" customHeight="1" x14ac:dyDescent="0.2">
      <c r="A14" s="26">
        <f>A12+7</f>
        <v>43010</v>
      </c>
      <c r="B14" s="9">
        <v>0.375</v>
      </c>
      <c r="C14" s="28">
        <v>92.15</v>
      </c>
      <c r="D14" s="28">
        <v>144.81</v>
      </c>
      <c r="E14" s="28"/>
      <c r="F14" s="28"/>
      <c r="G14" s="28"/>
    </row>
    <row r="15" spans="1:7" ht="20.100000000000001" customHeight="1" x14ac:dyDescent="0.2">
      <c r="A15" s="26">
        <f>A14+7</f>
        <v>43017</v>
      </c>
      <c r="B15" s="9">
        <v>0.375</v>
      </c>
      <c r="C15" s="28">
        <v>92.73</v>
      </c>
      <c r="D15" s="28">
        <v>145.16999999999999</v>
      </c>
      <c r="E15" s="28"/>
      <c r="F15" s="28"/>
      <c r="G15" s="28"/>
    </row>
    <row r="16" spans="1:7" ht="20.100000000000001" customHeight="1" x14ac:dyDescent="0.2">
      <c r="A16" s="26">
        <f>A15+7</f>
        <v>43024</v>
      </c>
      <c r="B16" s="9">
        <v>0.37847222222222227</v>
      </c>
      <c r="C16" s="28">
        <v>93.2</v>
      </c>
      <c r="D16" s="28">
        <v>145.4</v>
      </c>
      <c r="E16" s="28"/>
      <c r="F16" s="28"/>
      <c r="G16" s="28"/>
    </row>
    <row r="17" spans="1:7" ht="20.100000000000001" customHeight="1" x14ac:dyDescent="0.2">
      <c r="A17" s="26">
        <f>A16+7</f>
        <v>43031</v>
      </c>
      <c r="B17" s="9">
        <v>0.375</v>
      </c>
      <c r="C17" s="28">
        <v>93.62</v>
      </c>
      <c r="D17" s="28">
        <v>145.53</v>
      </c>
      <c r="E17" s="28"/>
      <c r="F17" s="28"/>
      <c r="G17" s="28"/>
    </row>
    <row r="18" spans="1:7" ht="20.100000000000001" customHeight="1" x14ac:dyDescent="0.2">
      <c r="A18" s="26">
        <f t="shared" si="0"/>
        <v>43038</v>
      </c>
      <c r="B18" s="9">
        <v>0.375</v>
      </c>
      <c r="C18" s="28">
        <v>94.25</v>
      </c>
      <c r="D18" s="28">
        <v>145.88</v>
      </c>
      <c r="E18" s="28"/>
      <c r="F18" s="28"/>
      <c r="G18" s="28"/>
    </row>
    <row r="19" spans="1:7" ht="20.100000000000001" customHeight="1" x14ac:dyDescent="0.2">
      <c r="A19" s="36" t="s">
        <v>12</v>
      </c>
      <c r="B19" s="37"/>
      <c r="C19" s="37"/>
      <c r="D19" s="38"/>
      <c r="E19" s="14">
        <f>C18-C12</f>
        <v>2.8799999999999955</v>
      </c>
      <c r="F19" s="15">
        <f>D18-D12</f>
        <v>1.4799999999999898</v>
      </c>
      <c r="G19" s="15">
        <f>E19+F19</f>
        <v>4.3599999999999852</v>
      </c>
    </row>
    <row r="20" spans="1:7" ht="20.100000000000001" customHeight="1" x14ac:dyDescent="0.2">
      <c r="A20" s="26">
        <f>A18+7</f>
        <v>43045</v>
      </c>
      <c r="B20" s="9">
        <v>0.375</v>
      </c>
      <c r="C20" s="28">
        <v>94.86</v>
      </c>
      <c r="D20" s="28">
        <v>146.22</v>
      </c>
      <c r="E20" s="28"/>
      <c r="F20" s="28"/>
      <c r="G20" s="28"/>
    </row>
    <row r="21" spans="1:7" ht="20.100000000000001" customHeight="1" x14ac:dyDescent="0.2">
      <c r="A21" s="26">
        <f>A20+7</f>
        <v>43052</v>
      </c>
      <c r="B21" s="9">
        <v>0.375</v>
      </c>
      <c r="C21" s="28">
        <v>95.34</v>
      </c>
      <c r="D21" s="28">
        <v>146.56</v>
      </c>
      <c r="E21" s="28"/>
      <c r="F21" s="28"/>
      <c r="G21" s="28"/>
    </row>
    <row r="22" spans="1:7" ht="20.100000000000001" customHeight="1" x14ac:dyDescent="0.2">
      <c r="A22" s="26">
        <f t="shared" si="0"/>
        <v>43059</v>
      </c>
      <c r="B22" s="9">
        <v>0.375</v>
      </c>
      <c r="C22" s="28">
        <v>95.43</v>
      </c>
      <c r="D22" s="28">
        <v>146.69999999999999</v>
      </c>
      <c r="E22" s="28"/>
      <c r="F22" s="28"/>
      <c r="G22" s="28"/>
    </row>
    <row r="23" spans="1:7" ht="20.100000000000001" customHeight="1" x14ac:dyDescent="0.2">
      <c r="A23" s="26">
        <f t="shared" si="0"/>
        <v>43066</v>
      </c>
      <c r="B23" s="9">
        <v>0.375</v>
      </c>
      <c r="C23" s="28">
        <v>96.64</v>
      </c>
      <c r="D23" s="28">
        <v>146.86000000000001</v>
      </c>
      <c r="E23" s="28"/>
      <c r="F23" s="28"/>
      <c r="G23" s="28"/>
    </row>
    <row r="24" spans="1:7" ht="20.100000000000001" customHeight="1" x14ac:dyDescent="0.2">
      <c r="A24" s="36" t="s">
        <v>14</v>
      </c>
      <c r="B24" s="37"/>
      <c r="C24" s="37"/>
      <c r="D24" s="38"/>
      <c r="E24" s="14">
        <f>C23-C18</f>
        <v>2.3900000000000006</v>
      </c>
      <c r="F24" s="15">
        <f>D23-D18</f>
        <v>0.98000000000001819</v>
      </c>
      <c r="G24" s="15">
        <f>E24+F24</f>
        <v>3.3700000000000188</v>
      </c>
    </row>
    <row r="25" spans="1:7" ht="20.100000000000001" customHeight="1" x14ac:dyDescent="0.2">
      <c r="A25" s="26">
        <f>A23+7</f>
        <v>43073</v>
      </c>
      <c r="B25" s="9">
        <v>0.375</v>
      </c>
      <c r="C25" s="28">
        <v>96.94</v>
      </c>
      <c r="D25" s="28">
        <v>146.97</v>
      </c>
      <c r="E25" s="28"/>
      <c r="F25" s="28"/>
      <c r="G25" s="28"/>
    </row>
    <row r="26" spans="1:7" ht="20.100000000000001" customHeight="1" x14ac:dyDescent="0.2">
      <c r="A26" s="26">
        <f>A25+7</f>
        <v>43080</v>
      </c>
      <c r="B26" s="9">
        <v>0.375</v>
      </c>
      <c r="C26" s="28">
        <v>97.5</v>
      </c>
      <c r="D26" s="28">
        <v>147.1</v>
      </c>
      <c r="E26" s="28"/>
      <c r="F26" s="28"/>
      <c r="G26" s="28"/>
    </row>
    <row r="27" spans="1:7" ht="20.100000000000001" customHeight="1" x14ac:dyDescent="0.2">
      <c r="A27" s="26">
        <f t="shared" si="0"/>
        <v>43087</v>
      </c>
      <c r="B27" s="9">
        <v>0.375</v>
      </c>
      <c r="C27" s="28">
        <v>97.85</v>
      </c>
      <c r="D27" s="28">
        <v>147.37</v>
      </c>
      <c r="E27" s="28"/>
      <c r="F27" s="28"/>
      <c r="G27" s="28"/>
    </row>
    <row r="28" spans="1:7" ht="20.100000000000001" customHeight="1" x14ac:dyDescent="0.2">
      <c r="A28" s="36" t="s">
        <v>13</v>
      </c>
      <c r="B28" s="37"/>
      <c r="C28" s="37"/>
      <c r="D28" s="38"/>
      <c r="E28" s="14">
        <f>C27-C23</f>
        <v>1.2099999999999937</v>
      </c>
      <c r="F28" s="15">
        <f>D27-D23</f>
        <v>0.50999999999999091</v>
      </c>
      <c r="G28" s="15">
        <f>E28+F28</f>
        <v>1.7199999999999847</v>
      </c>
    </row>
    <row r="29" spans="1:7" ht="15" customHeight="1" x14ac:dyDescent="0.2">
      <c r="A29" s="5"/>
      <c r="B29" s="5"/>
    </row>
    <row r="30" spans="1:7" ht="15" customHeight="1" x14ac:dyDescent="0.2">
      <c r="A30" s="5"/>
      <c r="B30" s="5"/>
      <c r="E30" s="13"/>
      <c r="F30" s="34" t="s">
        <v>24</v>
      </c>
      <c r="G30" s="35">
        <f>SUM(G6:G29)</f>
        <v>14.600000000000009</v>
      </c>
    </row>
    <row r="31" spans="1:7" ht="15" customHeight="1" x14ac:dyDescent="0.2">
      <c r="E31" s="8"/>
      <c r="F31" s="34" t="s">
        <v>19</v>
      </c>
      <c r="G31" s="35">
        <f>G30/5</f>
        <v>2.9200000000000017</v>
      </c>
    </row>
  </sheetData>
  <mergeCells count="6">
    <mergeCell ref="A24:D24"/>
    <mergeCell ref="A28:D28"/>
    <mergeCell ref="A8:D8"/>
    <mergeCell ref="A1:G1"/>
    <mergeCell ref="A13:D13"/>
    <mergeCell ref="A19:D1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Resumo</vt:lpstr>
      <vt:lpstr>CCTS</vt:lpstr>
      <vt:lpstr>CCGT</vt:lpstr>
      <vt:lpstr>AT2</vt:lpstr>
      <vt:lpstr>Ambulatório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PPG</dc:creator>
  <cp:lastModifiedBy>PPG</cp:lastModifiedBy>
  <cp:lastPrinted>2018-08-21T17:53:46Z</cp:lastPrinted>
  <dcterms:created xsi:type="dcterms:W3CDTF">2017-08-17T17:43:20Z</dcterms:created>
  <dcterms:modified xsi:type="dcterms:W3CDTF">2018-08-21T18:09:52Z</dcterms:modified>
</cp:coreProperties>
</file>